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patin\Championat Canadien\2024\résultats\"/>
    </mc:Choice>
  </mc:AlternateContent>
  <xr:revisionPtr revIDLastSave="0" documentId="13_ncr:1_{28B12A7A-1425-4064-8604-AF0CA939C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 KM JEUNES" sheetId="10" r:id="rId1"/>
    <sheet name="1 km jeunes " sheetId="12" r:id="rId2"/>
    <sheet name="1 km adulte " sheetId="13" r:id="rId3"/>
    <sheet name="10 km adultes" sheetId="11" r:id="rId4"/>
    <sheet name="relais équipe" sheetId="18" r:id="rId5"/>
    <sheet name="relais résultats" sheetId="2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1" l="1"/>
  <c r="I14" i="11"/>
  <c r="I12" i="11"/>
  <c r="M50" i="13"/>
  <c r="N50" i="13"/>
  <c r="N49" i="13"/>
  <c r="M49" i="13"/>
  <c r="N45" i="13"/>
  <c r="M45" i="13"/>
  <c r="N44" i="13"/>
  <c r="M44" i="13"/>
  <c r="N38" i="13"/>
  <c r="M38" i="13"/>
  <c r="G2" i="13"/>
  <c r="M20" i="12"/>
  <c r="L20" i="12"/>
  <c r="M17" i="12"/>
  <c r="L17" i="12"/>
  <c r="M13" i="12"/>
  <c r="L13" i="12"/>
  <c r="G1" i="12"/>
  <c r="G2" i="12" s="1"/>
</calcChain>
</file>

<file path=xl/sharedStrings.xml><?xml version="1.0" encoding="utf-8"?>
<sst xmlns="http://schemas.openxmlformats.org/spreadsheetml/2006/main" count="827" uniqueCount="319">
  <si>
    <t>Nom</t>
  </si>
  <si>
    <t>11-12</t>
  </si>
  <si>
    <t>46+</t>
  </si>
  <si>
    <t>13-14</t>
  </si>
  <si>
    <t>56+</t>
  </si>
  <si>
    <t>QC</t>
  </si>
  <si>
    <t>9-10</t>
  </si>
  <si>
    <t>8-</t>
  </si>
  <si>
    <t>36+</t>
  </si>
  <si>
    <t>H</t>
  </si>
  <si>
    <t>F</t>
  </si>
  <si>
    <t>ON</t>
  </si>
  <si>
    <t>CAT</t>
  </si>
  <si>
    <t>#</t>
  </si>
  <si>
    <t>Final</t>
  </si>
  <si>
    <t>Championnat Canadien</t>
  </si>
  <si>
    <t>Total</t>
  </si>
  <si>
    <t>Tours</t>
  </si>
  <si>
    <t>Vague de qualification et finale A</t>
  </si>
  <si>
    <t>Vague de qualification et finale B</t>
  </si>
  <si>
    <t>Calcul des points à chaque tour</t>
  </si>
  <si>
    <t>S</t>
  </si>
  <si>
    <t>10 KM a points</t>
  </si>
  <si>
    <t>$ inscription</t>
  </si>
  <si>
    <t>Résultats</t>
  </si>
  <si>
    <t>J1</t>
  </si>
  <si>
    <t>J2</t>
  </si>
  <si>
    <t xml:space="preserve">place </t>
  </si>
  <si>
    <t>pt</t>
  </si>
  <si>
    <t>Place</t>
  </si>
  <si>
    <t>PT</t>
  </si>
  <si>
    <t>Zahra Fikak</t>
  </si>
  <si>
    <t xml:space="preserve">Sophie Doucet </t>
  </si>
  <si>
    <t>Lee Ann Doyle</t>
  </si>
  <si>
    <t xml:space="preserve">Tymofii Barabash </t>
  </si>
  <si>
    <t xml:space="preserve">Gerald Fan </t>
  </si>
  <si>
    <t xml:space="preserve">Theo Chen </t>
  </si>
  <si>
    <t>Joannie Tremblay</t>
  </si>
  <si>
    <t>Hawa Fikak</t>
  </si>
  <si>
    <t xml:space="preserve">Rachel Fan </t>
  </si>
  <si>
    <t xml:space="preserve">Aditya Sadish </t>
  </si>
  <si>
    <t>NS</t>
  </si>
  <si>
    <t>Renaud Michel</t>
  </si>
  <si>
    <t xml:space="preserve">Charlotte Robinson </t>
  </si>
  <si>
    <t xml:space="preserve">Sofia Borbon </t>
  </si>
  <si>
    <t>COL</t>
  </si>
  <si>
    <t>Vincent Tremblay</t>
  </si>
  <si>
    <t xml:space="preserve">Maude Dubreuil </t>
  </si>
  <si>
    <t xml:space="preserve">Akshat Sadish </t>
  </si>
  <si>
    <t xml:space="preserve">Yun Ge </t>
  </si>
  <si>
    <t>Ryan Diallo</t>
  </si>
  <si>
    <t xml:space="preserve">  participants</t>
  </si>
  <si>
    <t>Départ</t>
  </si>
  <si>
    <t>1/4</t>
  </si>
  <si>
    <t>1/2</t>
  </si>
  <si>
    <t xml:space="preserve">Manuela Pinzon </t>
  </si>
  <si>
    <t>junior</t>
  </si>
  <si>
    <t xml:space="preserve">Genevieve Robinson </t>
  </si>
  <si>
    <t xml:space="preserve">Xingyan Han </t>
  </si>
  <si>
    <t xml:space="preserve">Annabelle Hainault </t>
  </si>
  <si>
    <t xml:space="preserve">Simon Dubreuil </t>
  </si>
  <si>
    <t xml:space="preserve">Evan Ren </t>
  </si>
  <si>
    <t xml:space="preserve">Adrien Charland </t>
  </si>
  <si>
    <t xml:space="preserve">Juan Eduardo Lopez Baos </t>
  </si>
  <si>
    <t xml:space="preserve">Sami Diallo </t>
  </si>
  <si>
    <t>h</t>
  </si>
  <si>
    <t>Mathis Richard</t>
  </si>
  <si>
    <t xml:space="preserve">Benjamin Lefebvre </t>
  </si>
  <si>
    <t xml:space="preserve">Evelyn Ricon   </t>
  </si>
  <si>
    <t>senior</t>
  </si>
  <si>
    <t xml:space="preserve">Jose Meija  </t>
  </si>
  <si>
    <t xml:space="preserve">Peter Doucet </t>
  </si>
  <si>
    <t xml:space="preserve">Arye Richards </t>
  </si>
  <si>
    <t xml:space="preserve">Kyle Colasanti </t>
  </si>
  <si>
    <t xml:space="preserve">Maxime Lessard-Beaupré </t>
  </si>
  <si>
    <t xml:space="preserve">Yash Pandya </t>
  </si>
  <si>
    <t xml:space="preserve">Pierre Laurent </t>
  </si>
  <si>
    <t xml:space="preserve">Julien Armand </t>
  </si>
  <si>
    <t xml:space="preserve">Jimmy Jouette  </t>
  </si>
  <si>
    <t>FRA</t>
  </si>
  <si>
    <t xml:space="preserve">Mathieu Way </t>
  </si>
  <si>
    <r>
      <t xml:space="preserve">Nicolas </t>
    </r>
    <r>
      <rPr>
        <sz val="12"/>
        <color theme="1"/>
        <rFont val="Calibri"/>
        <family val="2"/>
        <scheme val="minor"/>
      </rPr>
      <t xml:space="preserve">Desjardins-Lecavalier </t>
    </r>
  </si>
  <si>
    <t xml:space="preserve">Lorenz Mammen  </t>
  </si>
  <si>
    <t>USA</t>
  </si>
  <si>
    <t xml:space="preserve">Travis Boomhour </t>
  </si>
  <si>
    <t xml:space="preserve">Marco Grenier </t>
  </si>
  <si>
    <t xml:space="preserve">Manuel Ho </t>
  </si>
  <si>
    <t xml:space="preserve">Peggy Menard </t>
  </si>
  <si>
    <t xml:space="preserve">Negar Homayooni Izad </t>
  </si>
  <si>
    <t xml:space="preserve">Pascal Dubreuil </t>
  </si>
  <si>
    <t xml:space="preserve">Candy Wong </t>
  </si>
  <si>
    <t xml:space="preserve">Julie Villeneuve </t>
  </si>
  <si>
    <t xml:space="preserve">Roxane Gray  </t>
  </si>
  <si>
    <t xml:space="preserve">Martin Beaudry </t>
  </si>
  <si>
    <t xml:space="preserve">Pierre Begin </t>
  </si>
  <si>
    <t xml:space="preserve">Yan Traversy </t>
  </si>
  <si>
    <t xml:space="preserve">Ricky Fan </t>
  </si>
  <si>
    <t xml:space="preserve">Lawrence Magloire </t>
  </si>
  <si>
    <t xml:space="preserve">Bernard Barré </t>
  </si>
  <si>
    <t xml:space="preserve">Réjean Blais </t>
  </si>
  <si>
    <t xml:space="preserve">Simon Tremblay </t>
  </si>
  <si>
    <t>INT</t>
  </si>
  <si>
    <t>1 km jeunes</t>
  </si>
  <si>
    <t>1 km</t>
  </si>
  <si>
    <t>18 août 2024</t>
  </si>
  <si>
    <t>1 km adulte</t>
  </si>
  <si>
    <t>Vague  A</t>
  </si>
  <si>
    <t>Vague  B</t>
  </si>
  <si>
    <t>Vague  C</t>
  </si>
  <si>
    <t>Vague  D</t>
  </si>
  <si>
    <t>Vague E</t>
  </si>
  <si>
    <t>Vague F</t>
  </si>
  <si>
    <t>30.59</t>
  </si>
  <si>
    <t>30.83</t>
  </si>
  <si>
    <t>30.91</t>
  </si>
  <si>
    <t>34.65</t>
  </si>
  <si>
    <t>36.35</t>
  </si>
  <si>
    <t>25.24</t>
  </si>
  <si>
    <t>26.34</t>
  </si>
  <si>
    <t>27.92</t>
  </si>
  <si>
    <t>29.78</t>
  </si>
  <si>
    <t>21.85</t>
  </si>
  <si>
    <r>
      <t xml:space="preserve">Xavier </t>
    </r>
    <r>
      <rPr>
        <sz val="12"/>
        <color theme="1"/>
        <rFont val="Calibri"/>
        <family val="2"/>
        <scheme val="minor"/>
      </rPr>
      <t>Couture Lanthier </t>
    </r>
  </si>
  <si>
    <t>23.75</t>
  </si>
  <si>
    <t>24.21</t>
  </si>
  <si>
    <t>25.12</t>
  </si>
  <si>
    <r>
      <t xml:space="preserve">Yannick </t>
    </r>
    <r>
      <rPr>
        <sz val="12"/>
        <color theme="1"/>
        <rFont val="Calibri"/>
        <family val="2"/>
        <scheme val="minor"/>
      </rPr>
      <t>Ansbert Nguekeng</t>
    </r>
  </si>
  <si>
    <t>25.25</t>
  </si>
  <si>
    <t>Yeva</t>
  </si>
  <si>
    <t>25.49</t>
  </si>
  <si>
    <t>25.67</t>
  </si>
  <si>
    <t>25.35</t>
  </si>
  <si>
    <t>23.43</t>
  </si>
  <si>
    <t>17.41</t>
  </si>
  <si>
    <t>18.82</t>
  </si>
  <si>
    <t>19.33</t>
  </si>
  <si>
    <t>19.50</t>
  </si>
  <si>
    <t>19.89</t>
  </si>
  <si>
    <t>20.22</t>
  </si>
  <si>
    <t>20.52</t>
  </si>
  <si>
    <t>20.65</t>
  </si>
  <si>
    <t>20.66</t>
  </si>
  <si>
    <t>21.03</t>
  </si>
  <si>
    <t>21.28</t>
  </si>
  <si>
    <t>21.56</t>
  </si>
  <si>
    <t>21.79</t>
  </si>
  <si>
    <t>22.07</t>
  </si>
  <si>
    <t>22.35</t>
  </si>
  <si>
    <t>23.36</t>
  </si>
  <si>
    <t>23.93</t>
  </si>
  <si>
    <t>24.51</t>
  </si>
  <si>
    <t>25.00</t>
  </si>
  <si>
    <t>25.84</t>
  </si>
  <si>
    <t>23.84</t>
  </si>
  <si>
    <t>22.89</t>
  </si>
  <si>
    <t>23.96</t>
  </si>
  <si>
    <t>30.84</t>
  </si>
  <si>
    <t>20.33</t>
  </si>
  <si>
    <t>21.67</t>
  </si>
  <si>
    <t>23.31</t>
  </si>
  <si>
    <t>20.96</t>
  </si>
  <si>
    <t>Anne-Sophie Rioux</t>
  </si>
  <si>
    <t>37.02</t>
  </si>
  <si>
    <t>23.91</t>
  </si>
  <si>
    <t>1:28.94</t>
  </si>
  <si>
    <t>-</t>
  </si>
  <si>
    <t>1:31.27</t>
  </si>
  <si>
    <t>1:58.46</t>
  </si>
  <si>
    <t>1:57.02</t>
  </si>
  <si>
    <t>1:56.76</t>
  </si>
  <si>
    <t>2:11.49</t>
  </si>
  <si>
    <t>2:18.40</t>
  </si>
  <si>
    <t>2:01.58</t>
  </si>
  <si>
    <t>2:13.54</t>
  </si>
  <si>
    <t>2:27.04</t>
  </si>
  <si>
    <t>2:08.90</t>
  </si>
  <si>
    <t>2:18.84</t>
  </si>
  <si>
    <t>2:34.09</t>
  </si>
  <si>
    <t>2:33.73</t>
  </si>
  <si>
    <t>4:15.22</t>
  </si>
  <si>
    <t>1:31.50</t>
  </si>
  <si>
    <t>1:29.18</t>
  </si>
  <si>
    <t>1:32.59</t>
  </si>
  <si>
    <t>1:35.32</t>
  </si>
  <si>
    <t>1:35.03</t>
  </si>
  <si>
    <t>1:31.59</t>
  </si>
  <si>
    <t>D</t>
  </si>
  <si>
    <t>dnf</t>
  </si>
  <si>
    <t>Jimmy Jouette</t>
  </si>
  <si>
    <t>Jose</t>
  </si>
  <si>
    <t>Arye Richards</t>
  </si>
  <si>
    <t>Jimmy</t>
  </si>
  <si>
    <t>?</t>
  </si>
  <si>
    <t>2km jeunes a point</t>
  </si>
  <si>
    <t>temps</t>
  </si>
  <si>
    <t>points</t>
  </si>
  <si>
    <t>place</t>
  </si>
  <si>
    <t>intro</t>
  </si>
  <si>
    <t>Simon Temblay</t>
  </si>
  <si>
    <t>Xavier Couture Lanthier </t>
  </si>
  <si>
    <t>Yannick Ansbert Nguekeng</t>
  </si>
  <si>
    <t>Patineur</t>
  </si>
  <si>
    <t>tours</t>
  </si>
  <si>
    <t>Temps</t>
  </si>
  <si>
    <t>KM fait</t>
  </si>
  <si>
    <t>Distance</t>
  </si>
  <si>
    <t>KM/H</t>
  </si>
  <si>
    <t>Age</t>
  </si>
  <si>
    <t>Mathieu Way</t>
  </si>
  <si>
    <t>19:21.04</t>
  </si>
  <si>
    <t>10.5</t>
  </si>
  <si>
    <t>30.96</t>
  </si>
  <si>
    <t>19:31.11</t>
  </si>
  <si>
    <t>30.69</t>
  </si>
  <si>
    <t>Jose Mejia</t>
  </si>
  <si>
    <t>19:35.48</t>
  </si>
  <si>
    <t>30.60</t>
  </si>
  <si>
    <t>Pascal Dubreuil</t>
  </si>
  <si>
    <t>19:55.61</t>
  </si>
  <si>
    <t>30.09</t>
  </si>
  <si>
    <t>Martin Beaudry</t>
  </si>
  <si>
    <t>20:22.91</t>
  </si>
  <si>
    <t>29.43</t>
  </si>
  <si>
    <t>21:27.89</t>
  </si>
  <si>
    <t>27.95</t>
  </si>
  <si>
    <t>Pierre Begin</t>
  </si>
  <si>
    <t>21:54.71</t>
  </si>
  <si>
    <t>27.37</t>
  </si>
  <si>
    <t>Réjean Blais</t>
  </si>
  <si>
    <t>23:12.94</t>
  </si>
  <si>
    <t>Adrien Charland</t>
  </si>
  <si>
    <t>24:10.54</t>
  </si>
  <si>
    <t>24.80</t>
  </si>
  <si>
    <t>Yan Traversy</t>
  </si>
  <si>
    <t>26:01.98</t>
  </si>
  <si>
    <t>23.05</t>
  </si>
  <si>
    <t>14:36.39</t>
  </si>
  <si>
    <t>9.75</t>
  </si>
  <si>
    <t>36.92</t>
  </si>
  <si>
    <t>15:10.23</t>
  </si>
  <si>
    <t>35.54</t>
  </si>
  <si>
    <t>Julien Armand</t>
  </si>
  <si>
    <t>15:25.75</t>
  </si>
  <si>
    <t>34.98</t>
  </si>
  <si>
    <t>Manuel Ho</t>
  </si>
  <si>
    <t>15:32.59</t>
  </si>
  <si>
    <t>34.71</t>
  </si>
  <si>
    <t>Lorenz Mammen</t>
  </si>
  <si>
    <t>17:03.91</t>
  </si>
  <si>
    <t>31.64</t>
  </si>
  <si>
    <t>19:35.63</t>
  </si>
  <si>
    <t>27.54</t>
  </si>
  <si>
    <t>Geneviève Robinson</t>
  </si>
  <si>
    <t>20:55.08</t>
  </si>
  <si>
    <t>25.78</t>
  </si>
  <si>
    <t>Sami Diallo</t>
  </si>
  <si>
    <t>21:00.73</t>
  </si>
  <si>
    <t>25.69</t>
  </si>
  <si>
    <t>Xingyan Han</t>
  </si>
  <si>
    <t>24:17.07</t>
  </si>
  <si>
    <t>22.21</t>
  </si>
  <si>
    <t>Travis Boomhour</t>
  </si>
  <si>
    <t>24:18.43</t>
  </si>
  <si>
    <t>22.20</t>
  </si>
  <si>
    <t>Annabelle Hainault</t>
  </si>
  <si>
    <t>24:33.95</t>
  </si>
  <si>
    <t>21.98</t>
  </si>
  <si>
    <t>Roxane Gray</t>
  </si>
  <si>
    <t>26:45.93</t>
  </si>
  <si>
    <t>20.17</t>
  </si>
  <si>
    <t>Evelyn Rincon</t>
  </si>
  <si>
    <t>20:16.40</t>
  </si>
  <si>
    <t>24.39</t>
  </si>
  <si>
    <t>20:16.92</t>
  </si>
  <si>
    <t>24.40</t>
  </si>
  <si>
    <t>Lawrence Magloire</t>
  </si>
  <si>
    <t>22:01.29</t>
  </si>
  <si>
    <t>22.45</t>
  </si>
  <si>
    <t>Candy Wong</t>
  </si>
  <si>
    <t>22:02.38</t>
  </si>
  <si>
    <t>22.44</t>
  </si>
  <si>
    <t>Negar Homayooni Izad</t>
  </si>
  <si>
    <t>26:23.79</t>
  </si>
  <si>
    <t>18.75</t>
  </si>
  <si>
    <t>Peter Doucet</t>
  </si>
  <si>
    <t>28:05.10</t>
  </si>
  <si>
    <t>17.61</t>
  </si>
  <si>
    <t>point</t>
  </si>
  <si>
    <t>Maxime LessarBeaupré</t>
  </si>
  <si>
    <t>Nicolas Desjardins-L</t>
  </si>
  <si>
    <t>Juan Eduardo Lopez B</t>
  </si>
  <si>
    <t>8:31.96</t>
  </si>
  <si>
    <t>4.5</t>
  </si>
  <si>
    <t>4.50</t>
  </si>
  <si>
    <t>31.58</t>
  </si>
  <si>
    <t>9:12.40</t>
  </si>
  <si>
    <t>29.26</t>
  </si>
  <si>
    <t>9:25.31</t>
  </si>
  <si>
    <t>28.59</t>
  </si>
  <si>
    <t>10:13.42</t>
  </si>
  <si>
    <t>26.36</t>
  </si>
  <si>
    <t>11:43.91</t>
  </si>
  <si>
    <t>22.98</t>
  </si>
  <si>
    <t>7:08.72</t>
  </si>
  <si>
    <t>25.13</t>
  </si>
  <si>
    <t>équipe A Rouge   1</t>
  </si>
  <si>
    <t>equipe C Jaune  3</t>
  </si>
  <si>
    <t>équipe B Blanc   2</t>
  </si>
  <si>
    <t>équipe D Vert   4</t>
  </si>
  <si>
    <t>équipe E Bleu   5</t>
  </si>
  <si>
    <t>équipe F VRL    6</t>
  </si>
  <si>
    <t>équipe G Marathon Roller  7</t>
  </si>
  <si>
    <t>8:31.97</t>
  </si>
  <si>
    <t>Relais résultats</t>
  </si>
  <si>
    <t>Équipes</t>
  </si>
  <si>
    <t xml:space="preserve">Jose </t>
  </si>
  <si>
    <t xml:space="preserve">Jimmy </t>
  </si>
  <si>
    <t xml:space="preserve">Arye </t>
  </si>
  <si>
    <t>Tours  calcul des points a chaque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</si>
</sst>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quotePrefix="1" applyFont="1"/>
    <xf numFmtId="0" fontId="3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4" fillId="0" borderId="0" xfId="0" quotePrefix="1" applyFont="1"/>
    <xf numFmtId="0" fontId="0" fillId="3" borderId="0" xfId="0" applyFill="1"/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0" fillId="2" borderId="20" xfId="0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164" fontId="0" fillId="2" borderId="4" xfId="0" applyNumberFormat="1" applyFill="1" applyBorder="1" applyAlignment="1">
      <alignment horizontal="center"/>
    </xf>
    <xf numFmtId="0" fontId="5" fillId="7" borderId="0" xfId="0" applyFont="1" applyFill="1"/>
    <xf numFmtId="0" fontId="2" fillId="2" borderId="0" xfId="0" applyFont="1" applyFill="1" applyAlignment="1">
      <alignment horizontal="left" vertical="center"/>
    </xf>
    <xf numFmtId="0" fontId="5" fillId="7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6" fillId="7" borderId="5" xfId="0" applyFont="1" applyFill="1" applyBorder="1" applyAlignment="1">
      <alignment horizontal="center"/>
    </xf>
    <xf numFmtId="0" fontId="3" fillId="0" borderId="4" xfId="0" applyFont="1" applyBorder="1"/>
    <xf numFmtId="0" fontId="3" fillId="0" borderId="19" xfId="0" applyFont="1" applyBorder="1"/>
    <xf numFmtId="0" fontId="6" fillId="7" borderId="4" xfId="0" applyFont="1" applyFill="1" applyBorder="1" applyAlignment="1">
      <alignment horizontal="center"/>
    </xf>
    <xf numFmtId="0" fontId="0" fillId="0" borderId="18" xfId="0" applyBorder="1"/>
    <xf numFmtId="0" fontId="2" fillId="0" borderId="18" xfId="0" applyFont="1" applyBorder="1" applyAlignment="1">
      <alignment horizontal="left" vertic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5" fillId="7" borderId="1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5" fillId="7" borderId="5" xfId="0" applyFont="1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0" fillId="0" borderId="6" xfId="0" applyBorder="1"/>
    <xf numFmtId="164" fontId="0" fillId="2" borderId="6" xfId="0" applyNumberFormat="1" applyFill="1" applyBorder="1"/>
    <xf numFmtId="0" fontId="5" fillId="7" borderId="6" xfId="0" applyFont="1" applyFill="1" applyBorder="1"/>
    <xf numFmtId="0" fontId="5" fillId="7" borderId="4" xfId="0" applyFont="1" applyFill="1" applyBorder="1"/>
    <xf numFmtId="0" fontId="10" fillId="2" borderId="0" xfId="0" applyFont="1" applyFill="1"/>
    <xf numFmtId="0" fontId="0" fillId="7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1" fillId="0" borderId="0" xfId="0" applyNumberFormat="1" applyFont="1" applyAlignment="1">
      <alignment horizontal="left"/>
    </xf>
    <xf numFmtId="0" fontId="1" fillId="0" borderId="0" xfId="0" quotePrefix="1" applyFont="1"/>
    <xf numFmtId="0" fontId="3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2" fillId="0" borderId="19" xfId="0" applyFont="1" applyBorder="1"/>
    <xf numFmtId="164" fontId="0" fillId="2" borderId="19" xfId="0" applyNumberFormat="1" applyFill="1" applyBorder="1" applyAlignment="1">
      <alignment horizontal="center"/>
    </xf>
    <xf numFmtId="0" fontId="2" fillId="0" borderId="1" xfId="0" quotePrefix="1" applyFont="1" applyBorder="1"/>
    <xf numFmtId="0" fontId="3" fillId="2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quotePrefix="1" applyFont="1" applyBorder="1"/>
    <xf numFmtId="164" fontId="0" fillId="2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/>
    <xf numFmtId="16" fontId="2" fillId="0" borderId="1" xfId="0" quotePrefix="1" applyNumberFormat="1" applyFont="1" applyBorder="1"/>
    <xf numFmtId="0" fontId="0" fillId="0" borderId="1" xfId="0" quotePrefix="1" applyBorder="1"/>
    <xf numFmtId="0" fontId="2" fillId="0" borderId="23" xfId="0" applyFont="1" applyBorder="1" applyAlignment="1">
      <alignment horizontal="left" vertical="center"/>
    </xf>
    <xf numFmtId="0" fontId="2" fillId="0" borderId="19" xfId="0" quotePrefix="1" applyFont="1" applyBorder="1"/>
    <xf numFmtId="0" fontId="2" fillId="0" borderId="18" xfId="0" quotePrefix="1" applyFont="1" applyBorder="1"/>
    <xf numFmtId="0" fontId="2" fillId="3" borderId="1" xfId="0" applyFont="1" applyFill="1" applyBorder="1" applyAlignment="1">
      <alignment horizontal="center"/>
    </xf>
    <xf numFmtId="21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2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2" fillId="2" borderId="6" xfId="0" applyFont="1" applyFill="1" applyBorder="1"/>
    <xf numFmtId="164" fontId="5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0" fillId="2" borderId="21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0" fillId="4" borderId="1" xfId="0" applyNumberFormat="1" applyFill="1" applyBorder="1"/>
    <xf numFmtId="164" fontId="0" fillId="4" borderId="5" xfId="0" applyNumberFormat="1" applyFill="1" applyBorder="1"/>
    <xf numFmtId="164" fontId="0" fillId="4" borderId="4" xfId="0" applyNumberFormat="1" applyFill="1" applyBorder="1" applyAlignment="1">
      <alignment horizontal="center"/>
    </xf>
    <xf numFmtId="164" fontId="0" fillId="5" borderId="6" xfId="0" applyNumberFormat="1" applyFill="1" applyBorder="1"/>
    <xf numFmtId="164" fontId="0" fillId="5" borderId="1" xfId="0" applyNumberFormat="1" applyFill="1" applyBorder="1"/>
    <xf numFmtId="164" fontId="0" fillId="5" borderId="5" xfId="0" applyNumberFormat="1" applyFill="1" applyBorder="1"/>
    <xf numFmtId="164" fontId="0" fillId="5" borderId="4" xfId="0" applyNumberFormat="1" applyFill="1" applyBorder="1"/>
    <xf numFmtId="164" fontId="15" fillId="5" borderId="1" xfId="0" applyNumberFormat="1" applyFont="1" applyFill="1" applyBorder="1"/>
    <xf numFmtId="164" fontId="0" fillId="8" borderId="1" xfId="0" applyNumberFormat="1" applyFill="1" applyBorder="1"/>
    <xf numFmtId="47" fontId="2" fillId="3" borderId="1" xfId="0" applyNumberFormat="1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3" fillId="0" borderId="4" xfId="0" applyFont="1" applyFill="1" applyBorder="1"/>
    <xf numFmtId="0" fontId="3" fillId="3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workbookViewId="0">
      <selection activeCell="G1" sqref="G1"/>
    </sheetView>
  </sheetViews>
  <sheetFormatPr baseColWidth="10" defaultRowHeight="14.4" x14ac:dyDescent="0.3"/>
  <cols>
    <col min="1" max="1" width="5.88671875" style="6" customWidth="1"/>
    <col min="2" max="2" width="3.6640625" bestFit="1" customWidth="1"/>
    <col min="3" max="3" width="28.77734375" style="6" bestFit="1" customWidth="1"/>
    <col min="4" max="4" width="2.5546875" style="6" bestFit="1" customWidth="1"/>
    <col min="5" max="5" width="7.109375" style="6" bestFit="1" customWidth="1"/>
    <col min="6" max="6" width="4.33203125" style="29" bestFit="1" customWidth="1"/>
    <col min="7" max="7" width="10.5546875" customWidth="1"/>
    <col min="8" max="8" width="7.44140625" style="6" bestFit="1" customWidth="1"/>
    <col min="9" max="9" width="6.44140625" style="6" bestFit="1" customWidth="1"/>
  </cols>
  <sheetData>
    <row r="1" spans="1:9" s="11" customFormat="1" ht="25.8" x14ac:dyDescent="0.5">
      <c r="A1" s="32"/>
      <c r="C1" s="23"/>
      <c r="D1" s="23"/>
      <c r="E1" s="23"/>
      <c r="F1" s="28"/>
      <c r="H1" s="23"/>
      <c r="I1" s="23"/>
    </row>
    <row r="2" spans="1:9" ht="18" x14ac:dyDescent="0.35">
      <c r="A2" s="33"/>
      <c r="B2" s="196" t="s">
        <v>193</v>
      </c>
      <c r="C2" s="196"/>
      <c r="D2" s="196"/>
      <c r="E2" s="196"/>
    </row>
    <row r="3" spans="1:9" ht="18" x14ac:dyDescent="0.35">
      <c r="B3" s="10" t="s">
        <v>26</v>
      </c>
      <c r="C3" s="182"/>
      <c r="D3" s="89"/>
      <c r="E3" s="89"/>
      <c r="F3" s="89"/>
      <c r="G3" s="3" t="s">
        <v>194</v>
      </c>
      <c r="H3" s="10" t="s">
        <v>195</v>
      </c>
      <c r="I3" s="10" t="s">
        <v>196</v>
      </c>
    </row>
    <row r="4" spans="1:9" s="185" customFormat="1" ht="22.05" customHeight="1" x14ac:dyDescent="0.3">
      <c r="A4" s="139"/>
      <c r="B4" s="183" t="s">
        <v>13</v>
      </c>
      <c r="C4" s="184" t="s">
        <v>0</v>
      </c>
      <c r="D4" s="183"/>
      <c r="E4" s="183"/>
      <c r="F4" s="183"/>
      <c r="G4" s="184"/>
      <c r="H4" s="183"/>
      <c r="I4" s="183"/>
    </row>
    <row r="5" spans="1:9" s="185" customFormat="1" ht="22.05" customHeight="1" x14ac:dyDescent="0.3">
      <c r="A5" s="139"/>
      <c r="B5" s="183">
        <v>58</v>
      </c>
      <c r="C5" s="52" t="s">
        <v>50</v>
      </c>
      <c r="D5" s="183" t="s">
        <v>9</v>
      </c>
      <c r="E5" s="188" t="s">
        <v>3</v>
      </c>
      <c r="F5" s="183" t="s">
        <v>5</v>
      </c>
      <c r="G5" s="192">
        <v>0.15625</v>
      </c>
      <c r="H5" s="183">
        <v>8</v>
      </c>
      <c r="I5" s="183">
        <v>1</v>
      </c>
    </row>
    <row r="6" spans="1:9" s="185" customFormat="1" ht="22.05" customHeight="1" x14ac:dyDescent="0.3">
      <c r="A6" s="139"/>
      <c r="B6" s="183">
        <v>6</v>
      </c>
      <c r="C6" s="52" t="s">
        <v>46</v>
      </c>
      <c r="D6" s="183" t="s">
        <v>9</v>
      </c>
      <c r="E6" s="188" t="s">
        <v>1</v>
      </c>
      <c r="F6" s="183" t="s">
        <v>5</v>
      </c>
      <c r="G6" s="192">
        <v>0.15763888888888888</v>
      </c>
      <c r="H6" s="183">
        <v>4</v>
      </c>
      <c r="I6" s="183">
        <v>2</v>
      </c>
    </row>
    <row r="7" spans="1:9" s="185" customFormat="1" ht="22.05" customHeight="1" x14ac:dyDescent="0.3">
      <c r="A7" s="139"/>
      <c r="B7" s="183">
        <v>64</v>
      </c>
      <c r="C7" s="52" t="s">
        <v>199</v>
      </c>
      <c r="D7" s="183" t="s">
        <v>9</v>
      </c>
      <c r="E7" s="188" t="s">
        <v>1</v>
      </c>
      <c r="F7" s="183" t="s">
        <v>5</v>
      </c>
      <c r="G7" s="192">
        <v>0.15972222222222221</v>
      </c>
      <c r="H7" s="183">
        <v>1</v>
      </c>
      <c r="I7" s="183">
        <v>3</v>
      </c>
    </row>
    <row r="8" spans="1:9" s="185" customFormat="1" ht="22.05" customHeight="1" x14ac:dyDescent="0.3">
      <c r="A8" s="139"/>
      <c r="B8" s="183">
        <v>44</v>
      </c>
      <c r="C8" s="52" t="s">
        <v>200</v>
      </c>
      <c r="D8" s="183" t="s">
        <v>9</v>
      </c>
      <c r="E8" s="188" t="s">
        <v>1</v>
      </c>
      <c r="F8" s="183" t="s">
        <v>5</v>
      </c>
      <c r="G8" s="192">
        <v>0.16666666666666666</v>
      </c>
      <c r="H8" s="183"/>
      <c r="I8" s="183">
        <v>4</v>
      </c>
    </row>
    <row r="9" spans="1:9" s="185" customFormat="1" ht="22.05" customHeight="1" x14ac:dyDescent="0.3">
      <c r="A9" s="139"/>
      <c r="B9" s="183">
        <v>23</v>
      </c>
      <c r="C9" s="52" t="s">
        <v>48</v>
      </c>
      <c r="D9" s="183" t="s">
        <v>10</v>
      </c>
      <c r="E9" s="188" t="s">
        <v>3</v>
      </c>
      <c r="F9" s="183" t="s">
        <v>41</v>
      </c>
      <c r="G9" s="192">
        <v>0.1763888888888889</v>
      </c>
      <c r="H9" s="183"/>
      <c r="I9" s="183">
        <v>5</v>
      </c>
    </row>
    <row r="10" spans="1:9" s="185" customFormat="1" ht="22.05" customHeight="1" x14ac:dyDescent="0.3">
      <c r="A10" s="139"/>
      <c r="B10" s="186">
        <v>5</v>
      </c>
      <c r="C10" s="52" t="s">
        <v>198</v>
      </c>
      <c r="D10" s="183" t="s">
        <v>9</v>
      </c>
      <c r="E10" s="183" t="s">
        <v>197</v>
      </c>
      <c r="F10" s="189" t="s">
        <v>5</v>
      </c>
      <c r="G10" s="192">
        <v>0.18472222222222223</v>
      </c>
      <c r="H10" s="183"/>
      <c r="I10" s="191">
        <v>6</v>
      </c>
    </row>
    <row r="11" spans="1:9" s="185" customFormat="1" ht="22.05" customHeight="1" x14ac:dyDescent="0.3">
      <c r="A11" s="139"/>
      <c r="B11" s="183">
        <v>25</v>
      </c>
      <c r="C11" s="52" t="s">
        <v>47</v>
      </c>
      <c r="D11" s="183" t="s">
        <v>10</v>
      </c>
      <c r="E11" s="188" t="s">
        <v>3</v>
      </c>
      <c r="F11" s="183" t="s">
        <v>5</v>
      </c>
      <c r="G11" s="192">
        <v>0.19027777777777777</v>
      </c>
      <c r="H11" s="183"/>
      <c r="I11" s="183">
        <v>7</v>
      </c>
    </row>
    <row r="12" spans="1:9" s="185" customFormat="1" ht="22.05" customHeight="1" x14ac:dyDescent="0.3">
      <c r="A12" s="139"/>
      <c r="B12" s="183">
        <v>21</v>
      </c>
      <c r="C12" s="52" t="s">
        <v>43</v>
      </c>
      <c r="D12" s="183" t="s">
        <v>10</v>
      </c>
      <c r="E12" s="190" t="s">
        <v>1</v>
      </c>
      <c r="F12" s="183" t="s">
        <v>41</v>
      </c>
      <c r="G12" s="192">
        <v>0.19305555555555556</v>
      </c>
      <c r="H12" s="183"/>
      <c r="I12" s="183">
        <v>8</v>
      </c>
    </row>
    <row r="13" spans="1:9" s="185" customFormat="1" ht="22.05" customHeight="1" x14ac:dyDescent="0.3">
      <c r="A13" s="139"/>
      <c r="B13" s="183">
        <v>49</v>
      </c>
      <c r="C13" s="52" t="s">
        <v>35</v>
      </c>
      <c r="D13" s="183" t="s">
        <v>9</v>
      </c>
      <c r="E13" s="183" t="s">
        <v>7</v>
      </c>
      <c r="F13" s="183" t="s">
        <v>11</v>
      </c>
      <c r="G13" s="192">
        <v>0.19583333333333333</v>
      </c>
      <c r="H13" s="183"/>
      <c r="I13" s="183">
        <v>12</v>
      </c>
    </row>
    <row r="14" spans="1:9" s="185" customFormat="1" ht="22.05" customHeight="1" x14ac:dyDescent="0.3">
      <c r="A14" s="139"/>
      <c r="B14" s="183">
        <v>69</v>
      </c>
      <c r="C14" s="52" t="s">
        <v>49</v>
      </c>
      <c r="D14" s="183" t="s">
        <v>9</v>
      </c>
      <c r="E14" s="188" t="s">
        <v>3</v>
      </c>
      <c r="F14" s="183" t="s">
        <v>41</v>
      </c>
      <c r="G14" s="192">
        <v>0.1986111111111111</v>
      </c>
      <c r="H14" s="183"/>
      <c r="I14" s="183">
        <v>9</v>
      </c>
    </row>
    <row r="15" spans="1:9" s="185" customFormat="1" ht="22.05" customHeight="1" x14ac:dyDescent="0.3">
      <c r="A15" s="139"/>
      <c r="B15" s="183">
        <v>26</v>
      </c>
      <c r="C15" s="52" t="s">
        <v>40</v>
      </c>
      <c r="D15" s="183" t="s">
        <v>9</v>
      </c>
      <c r="E15" s="188" t="s">
        <v>6</v>
      </c>
      <c r="F15" s="183" t="s">
        <v>41</v>
      </c>
      <c r="G15" s="192">
        <v>0.2048611111111111</v>
      </c>
      <c r="H15" s="183"/>
      <c r="I15" s="183">
        <v>10</v>
      </c>
    </row>
    <row r="16" spans="1:9" s="185" customFormat="1" ht="22.05" customHeight="1" x14ac:dyDescent="0.3">
      <c r="A16" s="139"/>
      <c r="B16" s="183">
        <v>7</v>
      </c>
      <c r="C16" s="52" t="s">
        <v>37</v>
      </c>
      <c r="D16" s="183" t="s">
        <v>10</v>
      </c>
      <c r="E16" s="188" t="s">
        <v>6</v>
      </c>
      <c r="F16" s="183" t="s">
        <v>5</v>
      </c>
      <c r="G16" s="192">
        <v>0.21180555555555555</v>
      </c>
      <c r="H16" s="183"/>
      <c r="I16" s="183">
        <v>14</v>
      </c>
    </row>
    <row r="17" spans="1:9" s="185" customFormat="1" ht="22.05" customHeight="1" x14ac:dyDescent="0.3">
      <c r="A17" s="139"/>
      <c r="B17" s="183">
        <v>17</v>
      </c>
      <c r="C17" s="52" t="s">
        <v>32</v>
      </c>
      <c r="D17" s="183" t="s">
        <v>10</v>
      </c>
      <c r="E17" s="188" t="s">
        <v>7</v>
      </c>
      <c r="F17" s="183" t="s">
        <v>11</v>
      </c>
      <c r="G17" s="192">
        <v>0.21249999999999999</v>
      </c>
      <c r="H17" s="183"/>
      <c r="I17" s="183">
        <v>16</v>
      </c>
    </row>
    <row r="18" spans="1:9" s="185" customFormat="1" ht="22.05" customHeight="1" x14ac:dyDescent="0.3">
      <c r="A18" s="139"/>
      <c r="B18" s="183">
        <v>3</v>
      </c>
      <c r="C18" s="52" t="s">
        <v>38</v>
      </c>
      <c r="D18" s="183" t="s">
        <v>10</v>
      </c>
      <c r="E18" s="188" t="s">
        <v>6</v>
      </c>
      <c r="F18" s="183" t="s">
        <v>5</v>
      </c>
      <c r="G18" s="192">
        <v>0.21875</v>
      </c>
      <c r="H18" s="183"/>
      <c r="I18" s="183">
        <v>13</v>
      </c>
    </row>
    <row r="19" spans="1:9" s="185" customFormat="1" ht="22.05" customHeight="1" x14ac:dyDescent="0.3">
      <c r="A19" s="139"/>
      <c r="B19" s="183">
        <v>50</v>
      </c>
      <c r="C19" s="52" t="s">
        <v>39</v>
      </c>
      <c r="D19" s="183" t="s">
        <v>10</v>
      </c>
      <c r="E19" s="188" t="s">
        <v>6</v>
      </c>
      <c r="F19" s="183" t="s">
        <v>11</v>
      </c>
      <c r="G19" s="192">
        <v>0.22083333333333333</v>
      </c>
      <c r="H19" s="183"/>
      <c r="I19" s="183">
        <v>11</v>
      </c>
    </row>
    <row r="20" spans="1:9" s="185" customFormat="1" ht="22.05" customHeight="1" x14ac:dyDescent="0.3">
      <c r="A20" s="187"/>
      <c r="B20" s="183">
        <v>77</v>
      </c>
      <c r="C20" s="52" t="s">
        <v>42</v>
      </c>
      <c r="D20" s="183" t="s">
        <v>9</v>
      </c>
      <c r="E20" s="188" t="s">
        <v>6</v>
      </c>
      <c r="F20" s="183" t="s">
        <v>5</v>
      </c>
      <c r="G20" s="192">
        <v>0.22569444444444445</v>
      </c>
      <c r="H20" s="183"/>
      <c r="I20" s="183">
        <v>15</v>
      </c>
    </row>
  </sheetData>
  <sortState xmlns:xlrd2="http://schemas.microsoft.com/office/spreadsheetml/2017/richdata2" ref="B5:I18">
    <sortCondition ref="I5:I18"/>
  </sortState>
  <mergeCells count="1">
    <mergeCell ref="B2:E2"/>
  </mergeCells>
  <printOptions horizontalCentered="1"/>
  <pageMargins left="0.23622047244094491" right="0.23622047244094491" top="0.74803149606299213" bottom="0.15748031496062992" header="0.31496062992125984" footer="0.31496062992125984"/>
  <pageSetup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C53D-BD83-4D11-90DE-72847AB0BAC7}">
  <dimension ref="A1:M26"/>
  <sheetViews>
    <sheetView topLeftCell="B1" zoomScaleNormal="145" workbookViewId="0">
      <pane xSplit="3" ySplit="7" topLeftCell="E8" activePane="bottomRight" state="frozen"/>
      <selection activeCell="B1" sqref="B1"/>
      <selection pane="topRight" activeCell="E1" sqref="E1"/>
      <selection pane="bottomLeft" activeCell="B9" sqref="B9"/>
      <selection pane="bottomRight" activeCell="O14" sqref="O14"/>
    </sheetView>
  </sheetViews>
  <sheetFormatPr baseColWidth="10" defaultColWidth="9.109375" defaultRowHeight="14.4" x14ac:dyDescent="0.3"/>
  <cols>
    <col min="1" max="1" width="6.109375" style="44" hidden="1" customWidth="1"/>
    <col min="2" max="3" width="3.6640625" style="6" customWidth="1"/>
    <col min="4" max="4" width="26.88671875" customWidth="1"/>
    <col min="5" max="5" width="5.6640625" style="6" customWidth="1"/>
    <col min="6" max="6" width="7.88671875" style="6" customWidth="1"/>
    <col min="7" max="7" width="5.6640625" style="6" customWidth="1"/>
    <col min="8" max="9" width="14.33203125" style="6" customWidth="1"/>
    <col min="10" max="10" width="12" style="6" customWidth="1"/>
    <col min="11" max="11" width="6.6640625" style="49" hidden="1" customWidth="1"/>
    <col min="12" max="13" width="0" hidden="1" customWidth="1"/>
  </cols>
  <sheetData>
    <row r="1" spans="1:13" ht="21" x14ac:dyDescent="0.4">
      <c r="D1" s="45" t="s">
        <v>15</v>
      </c>
      <c r="G1" s="46">
        <f>COUNTA(G8:G56)</f>
        <v>16</v>
      </c>
      <c r="H1" s="144" t="s">
        <v>18</v>
      </c>
      <c r="I1" s="144"/>
      <c r="J1" s="144"/>
      <c r="K1"/>
    </row>
    <row r="2" spans="1:13" ht="18" x14ac:dyDescent="0.35">
      <c r="D2" s="93">
        <v>45522</v>
      </c>
      <c r="E2" s="74"/>
      <c r="F2" s="91" t="s">
        <v>23</v>
      </c>
      <c r="G2" s="48">
        <f>G1*30</f>
        <v>480</v>
      </c>
      <c r="H2" s="145" t="s">
        <v>19</v>
      </c>
      <c r="I2" s="145"/>
      <c r="J2" s="145"/>
      <c r="K2" s="88"/>
    </row>
    <row r="3" spans="1:13" ht="18" x14ac:dyDescent="0.35">
      <c r="D3" s="30" t="s">
        <v>24</v>
      </c>
      <c r="E3" s="74"/>
      <c r="F3" s="91"/>
      <c r="G3" s="48"/>
      <c r="H3" s="146"/>
      <c r="I3" s="146"/>
      <c r="J3" s="146"/>
      <c r="K3" s="88"/>
    </row>
    <row r="4" spans="1:13" ht="18" x14ac:dyDescent="0.35">
      <c r="D4" s="30" t="s">
        <v>102</v>
      </c>
      <c r="E4" s="74"/>
      <c r="F4" s="91"/>
      <c r="G4" s="48"/>
      <c r="H4" s="147"/>
      <c r="I4" s="147"/>
      <c r="J4" s="147"/>
    </row>
    <row r="5" spans="1:13" ht="18" x14ac:dyDescent="0.35">
      <c r="D5" s="25"/>
      <c r="E5" s="74"/>
      <c r="F5" s="91"/>
      <c r="G5" s="48"/>
    </row>
    <row r="6" spans="1:13" ht="18" x14ac:dyDescent="0.35">
      <c r="B6" s="6" t="s">
        <v>25</v>
      </c>
      <c r="C6" s="6" t="s">
        <v>26</v>
      </c>
      <c r="D6" s="87"/>
      <c r="E6" s="92"/>
      <c r="F6" s="92"/>
      <c r="G6" s="92"/>
      <c r="H6" s="142"/>
      <c r="I6" s="142"/>
      <c r="J6" s="143"/>
      <c r="K6" s="50"/>
    </row>
    <row r="7" spans="1:13" ht="18" x14ac:dyDescent="0.35">
      <c r="B7" s="7" t="s">
        <v>13</v>
      </c>
      <c r="C7" s="7" t="s">
        <v>13</v>
      </c>
      <c r="D7" s="1" t="s">
        <v>0</v>
      </c>
      <c r="E7" s="2"/>
      <c r="F7" s="2"/>
      <c r="G7" s="2"/>
      <c r="H7" s="24" t="s">
        <v>54</v>
      </c>
      <c r="I7" s="10" t="s">
        <v>14</v>
      </c>
      <c r="J7" s="10" t="s">
        <v>27</v>
      </c>
      <c r="K7" s="51" t="s">
        <v>28</v>
      </c>
    </row>
    <row r="8" spans="1:13" ht="18.600000000000001" thickBot="1" x14ac:dyDescent="0.4">
      <c r="A8" s="44">
        <v>5</v>
      </c>
      <c r="B8" s="106">
        <v>6</v>
      </c>
      <c r="C8" s="106">
        <v>6</v>
      </c>
      <c r="D8" s="107" t="s">
        <v>46</v>
      </c>
      <c r="E8" s="108" t="s">
        <v>9</v>
      </c>
      <c r="F8" s="124" t="s">
        <v>1</v>
      </c>
      <c r="G8" s="108" t="s">
        <v>5</v>
      </c>
      <c r="H8" s="128"/>
      <c r="I8" s="126" t="s">
        <v>169</v>
      </c>
      <c r="J8" s="89">
        <v>2</v>
      </c>
      <c r="K8" s="16"/>
    </row>
    <row r="9" spans="1:13" ht="18" x14ac:dyDescent="0.35">
      <c r="B9" s="109">
        <v>64</v>
      </c>
      <c r="C9" s="109">
        <v>64</v>
      </c>
      <c r="D9" s="175" t="s">
        <v>122</v>
      </c>
      <c r="E9" s="110" t="s">
        <v>9</v>
      </c>
      <c r="F9" s="123" t="s">
        <v>1</v>
      </c>
      <c r="G9" s="110" t="s">
        <v>5</v>
      </c>
      <c r="H9" s="128"/>
      <c r="I9" s="126" t="s">
        <v>168</v>
      </c>
      <c r="J9" s="89">
        <v>3</v>
      </c>
      <c r="K9" s="16"/>
    </row>
    <row r="10" spans="1:13" ht="18.600000000000001" thickBot="1" x14ac:dyDescent="0.4">
      <c r="A10" s="44">
        <v>4</v>
      </c>
      <c r="B10" s="7">
        <v>58</v>
      </c>
      <c r="C10" s="7">
        <v>58</v>
      </c>
      <c r="D10" s="52" t="s">
        <v>50</v>
      </c>
      <c r="E10" s="3" t="s">
        <v>9</v>
      </c>
      <c r="F10" s="112" t="s">
        <v>3</v>
      </c>
      <c r="G10" s="3" t="s">
        <v>5</v>
      </c>
      <c r="H10" s="125"/>
      <c r="I10" s="125" t="s">
        <v>167</v>
      </c>
      <c r="J10" s="10">
        <v>1</v>
      </c>
      <c r="K10" s="53"/>
    </row>
    <row r="11" spans="1:13" ht="18" x14ac:dyDescent="0.35">
      <c r="A11" s="44">
        <v>1</v>
      </c>
      <c r="B11" s="7">
        <v>44</v>
      </c>
      <c r="C11" s="7">
        <v>44</v>
      </c>
      <c r="D11" s="52" t="s">
        <v>126</v>
      </c>
      <c r="E11" s="3" t="s">
        <v>9</v>
      </c>
      <c r="F11" s="112" t="s">
        <v>1</v>
      </c>
      <c r="G11" s="3" t="s">
        <v>5</v>
      </c>
      <c r="H11" s="128"/>
      <c r="I11" s="126" t="s">
        <v>172</v>
      </c>
      <c r="J11" s="89">
        <v>4</v>
      </c>
      <c r="K11" s="54"/>
    </row>
    <row r="12" spans="1:13" ht="18" x14ac:dyDescent="0.35">
      <c r="A12" s="44">
        <v>3</v>
      </c>
      <c r="B12" s="7">
        <v>23</v>
      </c>
      <c r="C12" s="7">
        <v>23</v>
      </c>
      <c r="D12" s="52" t="s">
        <v>48</v>
      </c>
      <c r="E12" s="3" t="s">
        <v>10</v>
      </c>
      <c r="F12" s="112" t="s">
        <v>3</v>
      </c>
      <c r="G12" s="3" t="s">
        <v>41</v>
      </c>
      <c r="H12" s="126"/>
      <c r="I12" s="126" t="s">
        <v>175</v>
      </c>
      <c r="J12" s="89" t="s">
        <v>187</v>
      </c>
      <c r="K12" s="16"/>
    </row>
    <row r="13" spans="1:13" ht="18" x14ac:dyDescent="0.35">
      <c r="A13" s="44">
        <v>8</v>
      </c>
      <c r="B13" s="7">
        <v>21</v>
      </c>
      <c r="C13" s="7">
        <v>21</v>
      </c>
      <c r="D13" s="52" t="s">
        <v>43</v>
      </c>
      <c r="E13" s="3" t="s">
        <v>10</v>
      </c>
      <c r="F13" s="120" t="s">
        <v>1</v>
      </c>
      <c r="G13" s="3" t="s">
        <v>41</v>
      </c>
      <c r="H13" s="126"/>
      <c r="I13" s="173" t="s">
        <v>170</v>
      </c>
      <c r="J13" s="89">
        <v>6</v>
      </c>
      <c r="K13" s="16"/>
      <c r="L13" t="e">
        <f>SUM(#REF!)</f>
        <v>#REF!</v>
      </c>
      <c r="M13" t="e">
        <f>(250+165+110)*#REF!</f>
        <v>#REF!</v>
      </c>
    </row>
    <row r="14" spans="1:13" ht="18.600000000000001" thickBot="1" x14ac:dyDescent="0.4">
      <c r="A14" s="44">
        <v>4</v>
      </c>
      <c r="B14" s="13">
        <v>69</v>
      </c>
      <c r="C14" s="13">
        <v>69</v>
      </c>
      <c r="D14" s="55" t="s">
        <v>49</v>
      </c>
      <c r="E14" s="114" t="s">
        <v>9</v>
      </c>
      <c r="F14" s="115" t="s">
        <v>3</v>
      </c>
      <c r="G14" s="114" t="s">
        <v>41</v>
      </c>
      <c r="H14" s="128"/>
      <c r="I14" s="126" t="s">
        <v>173</v>
      </c>
      <c r="J14" s="89">
        <v>5</v>
      </c>
      <c r="K14" s="16"/>
    </row>
    <row r="15" spans="1:13" ht="18" x14ac:dyDescent="0.35">
      <c r="A15" s="44">
        <v>6</v>
      </c>
      <c r="B15" s="117">
        <v>50</v>
      </c>
      <c r="C15" s="117">
        <v>50</v>
      </c>
      <c r="D15" s="57" t="s">
        <v>39</v>
      </c>
      <c r="E15" s="118" t="s">
        <v>10</v>
      </c>
      <c r="F15" s="119" t="s">
        <v>6</v>
      </c>
      <c r="G15" s="118" t="s">
        <v>11</v>
      </c>
      <c r="H15" s="126"/>
      <c r="I15" s="126" t="s">
        <v>171</v>
      </c>
      <c r="J15" s="89">
        <v>7</v>
      </c>
      <c r="K15" s="16"/>
    </row>
    <row r="16" spans="1:13" ht="18" x14ac:dyDescent="0.35">
      <c r="A16" s="44">
        <v>3</v>
      </c>
      <c r="B16" s="7">
        <v>26</v>
      </c>
      <c r="C16" s="7">
        <v>26</v>
      </c>
      <c r="D16" s="52" t="s">
        <v>40</v>
      </c>
      <c r="E16" s="3" t="s">
        <v>9</v>
      </c>
      <c r="F16" s="112" t="s">
        <v>6</v>
      </c>
      <c r="G16" s="3" t="s">
        <v>41</v>
      </c>
      <c r="H16" s="128"/>
      <c r="I16" s="128" t="s">
        <v>176</v>
      </c>
      <c r="J16" s="89"/>
      <c r="K16" s="16"/>
    </row>
    <row r="17" spans="1:13" ht="18.600000000000001" thickBot="1" x14ac:dyDescent="0.4">
      <c r="A17" s="44">
        <v>7</v>
      </c>
      <c r="B17" s="7">
        <v>25</v>
      </c>
      <c r="C17" s="7">
        <v>25</v>
      </c>
      <c r="D17" s="52" t="s">
        <v>47</v>
      </c>
      <c r="E17" s="3" t="s">
        <v>10</v>
      </c>
      <c r="F17" s="112" t="s">
        <v>3</v>
      </c>
      <c r="G17" s="3" t="s">
        <v>5</v>
      </c>
      <c r="H17" s="127"/>
      <c r="I17" s="128" t="s">
        <v>174</v>
      </c>
      <c r="J17" s="89">
        <v>3</v>
      </c>
      <c r="K17" s="56"/>
      <c r="L17" t="e">
        <f>SUM(#REF!)</f>
        <v>#REF!</v>
      </c>
      <c r="M17" t="e">
        <f>(250+165+110+75)*#REF!</f>
        <v>#REF!</v>
      </c>
    </row>
    <row r="18" spans="1:13" ht="18.600000000000001" thickTop="1" x14ac:dyDescent="0.35">
      <c r="A18" s="44">
        <v>5</v>
      </c>
      <c r="B18" s="7">
        <v>49</v>
      </c>
      <c r="C18" s="7">
        <v>49</v>
      </c>
      <c r="D18" s="52" t="s">
        <v>35</v>
      </c>
      <c r="E18" s="3" t="s">
        <v>9</v>
      </c>
      <c r="F18" s="3" t="s">
        <v>7</v>
      </c>
      <c r="G18" s="3" t="s">
        <v>11</v>
      </c>
      <c r="H18" s="128"/>
      <c r="I18" s="128" t="s">
        <v>178</v>
      </c>
      <c r="J18" s="89">
        <v>1</v>
      </c>
      <c r="K18" s="16"/>
    </row>
    <row r="19" spans="1:13" ht="18" x14ac:dyDescent="0.35">
      <c r="A19" s="44">
        <v>1</v>
      </c>
      <c r="B19" s="7">
        <v>7</v>
      </c>
      <c r="C19" s="7">
        <v>7</v>
      </c>
      <c r="D19" s="52" t="s">
        <v>37</v>
      </c>
      <c r="E19" s="3" t="s">
        <v>10</v>
      </c>
      <c r="F19" s="112" t="s">
        <v>6</v>
      </c>
      <c r="G19" s="3" t="s">
        <v>5</v>
      </c>
      <c r="H19" s="128"/>
      <c r="I19" s="128" t="s">
        <v>177</v>
      </c>
      <c r="J19" s="89">
        <v>4</v>
      </c>
      <c r="K19" s="16"/>
    </row>
    <row r="20" spans="1:13" ht="18" x14ac:dyDescent="0.35">
      <c r="A20" s="44">
        <v>2</v>
      </c>
      <c r="B20" s="7">
        <v>17</v>
      </c>
      <c r="C20" s="7">
        <v>17</v>
      </c>
      <c r="D20" s="52" t="s">
        <v>32</v>
      </c>
      <c r="E20" s="3" t="s">
        <v>10</v>
      </c>
      <c r="F20" s="112" t="s">
        <v>7</v>
      </c>
      <c r="G20" s="3" t="s">
        <v>11</v>
      </c>
      <c r="H20" s="129"/>
      <c r="I20" s="174" t="s">
        <v>179</v>
      </c>
      <c r="J20" s="89">
        <v>5</v>
      </c>
      <c r="K20" s="16"/>
      <c r="L20" t="e">
        <f>SUM(#REF!)</f>
        <v>#REF!</v>
      </c>
      <c r="M20" t="e">
        <f>(250+165+110+75)*#REF!</f>
        <v>#REF!</v>
      </c>
    </row>
    <row r="21" spans="1:13" ht="18.600000000000001" thickBot="1" x14ac:dyDescent="0.4">
      <c r="A21" s="44">
        <v>7</v>
      </c>
      <c r="B21" s="13">
        <v>3</v>
      </c>
      <c r="C21" s="13">
        <v>3</v>
      </c>
      <c r="D21" s="122" t="s">
        <v>38</v>
      </c>
      <c r="E21" s="114" t="s">
        <v>10</v>
      </c>
      <c r="F21" s="115" t="s">
        <v>6</v>
      </c>
      <c r="G21" s="114" t="s">
        <v>5</v>
      </c>
      <c r="H21" s="126"/>
      <c r="I21" s="128"/>
      <c r="J21" s="89"/>
      <c r="K21" s="16"/>
    </row>
    <row r="22" spans="1:13" ht="18" x14ac:dyDescent="0.35">
      <c r="A22" s="44">
        <v>5</v>
      </c>
      <c r="B22" s="7">
        <v>2</v>
      </c>
      <c r="C22" s="7">
        <v>2</v>
      </c>
      <c r="D22" s="3" t="s">
        <v>31</v>
      </c>
      <c r="E22" s="1" t="s">
        <v>10</v>
      </c>
      <c r="F22" s="1" t="s">
        <v>7</v>
      </c>
      <c r="G22" s="1" t="s">
        <v>5</v>
      </c>
      <c r="H22" s="125"/>
      <c r="I22" s="174"/>
      <c r="J22" s="89"/>
      <c r="K22" s="16"/>
    </row>
    <row r="23" spans="1:13" ht="18.600000000000001" thickBot="1" x14ac:dyDescent="0.4">
      <c r="A23" s="44">
        <v>9</v>
      </c>
      <c r="B23" s="7">
        <v>79</v>
      </c>
      <c r="C23" s="7">
        <v>79</v>
      </c>
      <c r="D23" s="121" t="s">
        <v>128</v>
      </c>
      <c r="E23" s="3" t="s">
        <v>10</v>
      </c>
      <c r="F23" s="112" t="s">
        <v>1</v>
      </c>
      <c r="G23" s="3" t="s">
        <v>5</v>
      </c>
      <c r="H23" s="126" t="s">
        <v>165</v>
      </c>
      <c r="I23" s="128" t="s">
        <v>165</v>
      </c>
      <c r="J23" s="89"/>
      <c r="K23" s="53"/>
    </row>
    <row r="24" spans="1:13" ht="18" x14ac:dyDescent="0.35">
      <c r="A24" s="44">
        <v>5</v>
      </c>
      <c r="B24" s="7"/>
      <c r="C24" s="7"/>
      <c r="D24" s="52"/>
      <c r="E24" s="10"/>
      <c r="F24" s="24"/>
      <c r="G24" s="10"/>
      <c r="H24" s="89"/>
      <c r="I24" s="90"/>
      <c r="J24" s="89"/>
      <c r="K24" s="16"/>
    </row>
    <row r="25" spans="1:13" x14ac:dyDescent="0.3">
      <c r="D25" s="140"/>
      <c r="E25" s="141"/>
      <c r="F25" s="141"/>
      <c r="G25" s="141"/>
    </row>
    <row r="26" spans="1:13" ht="18" x14ac:dyDescent="0.35">
      <c r="D26" s="31"/>
    </row>
  </sheetData>
  <sortState xmlns:xlrd2="http://schemas.microsoft.com/office/spreadsheetml/2017/richdata2" ref="B8:J23">
    <sortCondition ref="I8:I23"/>
  </sortState>
  <mergeCells count="6">
    <mergeCell ref="D25:G25"/>
    <mergeCell ref="H6:J6"/>
    <mergeCell ref="H1:J1"/>
    <mergeCell ref="H2:J2"/>
    <mergeCell ref="H3:J3"/>
    <mergeCell ref="H4:J4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4971-9E24-4B4D-9864-1236D923ED6F}">
  <dimension ref="A2:N53"/>
  <sheetViews>
    <sheetView topLeftCell="B1" workbookViewId="0">
      <selection activeCell="O34" sqref="O34"/>
    </sheetView>
  </sheetViews>
  <sheetFormatPr baseColWidth="10" defaultColWidth="9.109375" defaultRowHeight="14.4" x14ac:dyDescent="0.3"/>
  <cols>
    <col min="1" max="1" width="0" style="44" hidden="1" customWidth="1"/>
    <col min="2" max="2" width="2.88671875" customWidth="1"/>
    <col min="3" max="3" width="3" customWidth="1"/>
    <col min="4" max="4" width="30.109375" customWidth="1"/>
    <col min="5" max="5" width="3.33203125" customWidth="1"/>
    <col min="6" max="6" width="7.44140625" customWidth="1"/>
    <col min="7" max="7" width="6" customWidth="1"/>
    <col min="8" max="11" width="13" customWidth="1"/>
    <col min="12" max="12" width="8.109375" style="59" hidden="1" customWidth="1"/>
    <col min="13" max="14" width="0" hidden="1" customWidth="1"/>
  </cols>
  <sheetData>
    <row r="2" spans="1:14" ht="23.4" x14ac:dyDescent="0.45">
      <c r="D2" s="148" t="s">
        <v>15</v>
      </c>
      <c r="E2" s="148"/>
      <c r="F2" s="148"/>
      <c r="G2" s="139">
        <f>COUNTA(G9:G54)</f>
        <v>42</v>
      </c>
      <c r="I2" s="96" t="s">
        <v>106</v>
      </c>
      <c r="J2" s="95"/>
      <c r="K2" s="101" t="s">
        <v>110</v>
      </c>
    </row>
    <row r="3" spans="1:14" ht="18" x14ac:dyDescent="0.35">
      <c r="D3" s="94" t="s">
        <v>104</v>
      </c>
      <c r="E3" s="149"/>
      <c r="F3" s="149"/>
      <c r="G3" s="60" t="s">
        <v>51</v>
      </c>
      <c r="I3" s="97" t="s">
        <v>107</v>
      </c>
      <c r="J3" s="95"/>
      <c r="K3" s="100" t="s">
        <v>111</v>
      </c>
    </row>
    <row r="4" spans="1:14" ht="18" x14ac:dyDescent="0.35">
      <c r="D4" s="30" t="s">
        <v>24</v>
      </c>
      <c r="E4" s="30"/>
      <c r="F4" s="47"/>
      <c r="G4" s="48"/>
      <c r="I4" s="98" t="s">
        <v>108</v>
      </c>
      <c r="J4" s="95"/>
      <c r="K4" s="95"/>
    </row>
    <row r="5" spans="1:14" ht="18" x14ac:dyDescent="0.35">
      <c r="D5" s="30" t="s">
        <v>105</v>
      </c>
      <c r="E5" s="30"/>
      <c r="F5" s="47"/>
      <c r="G5" s="48"/>
      <c r="I5" s="99" t="s">
        <v>109</v>
      </c>
      <c r="J5" s="95"/>
      <c r="K5" s="95"/>
    </row>
    <row r="6" spans="1:14" ht="18" x14ac:dyDescent="0.35">
      <c r="D6" s="30"/>
      <c r="E6" s="30"/>
      <c r="F6" s="30"/>
      <c r="G6" s="30"/>
      <c r="N6" s="44">
        <v>3</v>
      </c>
    </row>
    <row r="7" spans="1:14" ht="18.75" customHeight="1" x14ac:dyDescent="0.35">
      <c r="A7" s="44" t="s">
        <v>52</v>
      </c>
      <c r="B7" t="s">
        <v>25</v>
      </c>
      <c r="C7" t="s">
        <v>26</v>
      </c>
      <c r="D7" s="150"/>
      <c r="E7" s="150"/>
      <c r="F7" s="150"/>
      <c r="G7" s="151"/>
      <c r="H7" s="152" t="s">
        <v>103</v>
      </c>
      <c r="I7" s="142"/>
      <c r="J7" s="142"/>
      <c r="K7" s="143"/>
      <c r="L7" s="61"/>
    </row>
    <row r="8" spans="1:14" ht="18" x14ac:dyDescent="0.35">
      <c r="B8" s="5" t="s">
        <v>13</v>
      </c>
      <c r="C8" s="5" t="s">
        <v>13</v>
      </c>
      <c r="D8" s="1" t="s">
        <v>0</v>
      </c>
      <c r="E8" s="1" t="s">
        <v>21</v>
      </c>
      <c r="F8" s="1" t="s">
        <v>12</v>
      </c>
      <c r="G8" s="1"/>
      <c r="H8" s="24" t="s">
        <v>53</v>
      </c>
      <c r="I8" s="24" t="s">
        <v>54</v>
      </c>
      <c r="J8" s="10" t="s">
        <v>14</v>
      </c>
      <c r="K8" s="10" t="s">
        <v>29</v>
      </c>
      <c r="L8" s="62" t="s">
        <v>30</v>
      </c>
    </row>
    <row r="9" spans="1:14" ht="18" x14ac:dyDescent="0.3">
      <c r="B9" s="5">
        <v>39</v>
      </c>
      <c r="C9" s="5">
        <v>39</v>
      </c>
      <c r="D9" s="52" t="s">
        <v>76</v>
      </c>
      <c r="E9" s="1" t="s">
        <v>9</v>
      </c>
      <c r="F9" s="63" t="s">
        <v>69</v>
      </c>
      <c r="G9" s="1" t="s">
        <v>5</v>
      </c>
      <c r="H9" s="103"/>
      <c r="I9" s="113" t="s">
        <v>165</v>
      </c>
      <c r="J9" s="2" t="s">
        <v>165</v>
      </c>
      <c r="K9" s="2"/>
      <c r="L9" s="62"/>
    </row>
    <row r="10" spans="1:14" ht="18" x14ac:dyDescent="0.3">
      <c r="B10" s="5">
        <v>42</v>
      </c>
      <c r="C10" s="5">
        <v>42</v>
      </c>
      <c r="D10" s="52" t="s">
        <v>78</v>
      </c>
      <c r="E10" s="1" t="s">
        <v>9</v>
      </c>
      <c r="F10" s="63" t="s">
        <v>69</v>
      </c>
      <c r="G10" s="1" t="s">
        <v>79</v>
      </c>
      <c r="H10" s="104"/>
      <c r="I10" s="2"/>
      <c r="J10" s="2" t="s">
        <v>165</v>
      </c>
      <c r="K10" s="2"/>
      <c r="L10" s="62"/>
    </row>
    <row r="11" spans="1:14" ht="18" x14ac:dyDescent="0.3">
      <c r="B11" s="5">
        <v>27</v>
      </c>
      <c r="C11" s="5">
        <v>27</v>
      </c>
      <c r="D11" s="52" t="s">
        <v>61</v>
      </c>
      <c r="E11" s="1" t="s">
        <v>9</v>
      </c>
      <c r="F11" s="63" t="s">
        <v>56</v>
      </c>
      <c r="G11" s="1" t="s">
        <v>41</v>
      </c>
      <c r="H11" s="103"/>
      <c r="I11" s="2"/>
      <c r="J11" s="2" t="s">
        <v>165</v>
      </c>
      <c r="K11" s="2"/>
      <c r="L11" s="62"/>
    </row>
    <row r="12" spans="1:14" ht="18.600000000000001" thickBot="1" x14ac:dyDescent="0.4">
      <c r="B12" s="12">
        <v>48</v>
      </c>
      <c r="C12" s="12">
        <v>48</v>
      </c>
      <c r="D12" s="55" t="s">
        <v>85</v>
      </c>
      <c r="E12" s="64" t="s">
        <v>9</v>
      </c>
      <c r="F12" s="114" t="s">
        <v>2</v>
      </c>
      <c r="G12" s="114" t="s">
        <v>5</v>
      </c>
      <c r="H12" s="158" t="s">
        <v>165</v>
      </c>
      <c r="I12" s="15" t="s">
        <v>165</v>
      </c>
      <c r="J12" s="15" t="s">
        <v>165</v>
      </c>
      <c r="K12" s="15"/>
      <c r="L12" s="65"/>
    </row>
    <row r="13" spans="1:14" ht="18" x14ac:dyDescent="0.3">
      <c r="B13" s="8">
        <v>37</v>
      </c>
      <c r="C13" s="8">
        <v>37</v>
      </c>
      <c r="D13" s="57" t="s">
        <v>75</v>
      </c>
      <c r="E13" s="66" t="s">
        <v>9</v>
      </c>
      <c r="F13" s="67" t="s">
        <v>69</v>
      </c>
      <c r="G13" s="66" t="s">
        <v>11</v>
      </c>
      <c r="H13" s="160" t="s">
        <v>165</v>
      </c>
      <c r="I13" s="177" t="s">
        <v>165</v>
      </c>
      <c r="J13" s="37" t="s">
        <v>165</v>
      </c>
      <c r="K13" s="37"/>
      <c r="L13" s="68"/>
    </row>
    <row r="14" spans="1:14" ht="18" x14ac:dyDescent="0.35">
      <c r="B14" s="5">
        <v>38</v>
      </c>
      <c r="C14" s="5">
        <v>38</v>
      </c>
      <c r="D14" s="52" t="s">
        <v>95</v>
      </c>
      <c r="E14" s="3" t="s">
        <v>9</v>
      </c>
      <c r="F14" s="134" t="s">
        <v>2</v>
      </c>
      <c r="G14" s="3" t="s">
        <v>5</v>
      </c>
      <c r="H14" s="104" t="s">
        <v>165</v>
      </c>
      <c r="I14" s="2" t="s">
        <v>165</v>
      </c>
      <c r="J14" s="2" t="s">
        <v>165</v>
      </c>
      <c r="K14" s="2"/>
      <c r="L14" s="62"/>
    </row>
    <row r="15" spans="1:14" ht="18" x14ac:dyDescent="0.3">
      <c r="B15" s="5">
        <v>61</v>
      </c>
      <c r="C15" s="5">
        <v>61</v>
      </c>
      <c r="D15" s="52" t="s">
        <v>70</v>
      </c>
      <c r="E15" s="1" t="s">
        <v>9</v>
      </c>
      <c r="F15" s="63" t="s">
        <v>69</v>
      </c>
      <c r="G15" s="1" t="s">
        <v>45</v>
      </c>
      <c r="H15" s="102"/>
      <c r="I15" s="102" t="s">
        <v>164</v>
      </c>
      <c r="J15" s="102" t="s">
        <v>164</v>
      </c>
      <c r="K15" s="2">
        <v>1</v>
      </c>
      <c r="L15" s="62"/>
    </row>
    <row r="16" spans="1:14" ht="18" x14ac:dyDescent="0.3">
      <c r="B16" s="5">
        <v>19</v>
      </c>
      <c r="C16" s="5">
        <v>19</v>
      </c>
      <c r="D16" s="52" t="s">
        <v>72</v>
      </c>
      <c r="E16" s="1" t="s">
        <v>9</v>
      </c>
      <c r="F16" s="63" t="s">
        <v>69</v>
      </c>
      <c r="G16" s="1" t="s">
        <v>5</v>
      </c>
      <c r="H16" s="176"/>
      <c r="I16" s="102"/>
      <c r="J16" s="102" t="s">
        <v>181</v>
      </c>
      <c r="K16" s="2">
        <v>2</v>
      </c>
      <c r="L16" s="62"/>
    </row>
    <row r="17" spans="2:12" ht="18" x14ac:dyDescent="0.3">
      <c r="B17" s="5">
        <v>45</v>
      </c>
      <c r="C17" s="5">
        <v>45</v>
      </c>
      <c r="D17" s="52" t="s">
        <v>77</v>
      </c>
      <c r="E17" s="1" t="s">
        <v>9</v>
      </c>
      <c r="F17" s="63" t="s">
        <v>69</v>
      </c>
      <c r="G17" s="1" t="s">
        <v>5</v>
      </c>
      <c r="H17" s="104"/>
      <c r="I17" s="103" t="s">
        <v>166</v>
      </c>
      <c r="J17" s="102" t="s">
        <v>166</v>
      </c>
      <c r="K17" s="2">
        <v>3</v>
      </c>
      <c r="L17" s="62"/>
    </row>
    <row r="18" spans="2:12" ht="18" x14ac:dyDescent="0.3">
      <c r="B18" s="5">
        <v>76</v>
      </c>
      <c r="C18" s="5">
        <v>76</v>
      </c>
      <c r="D18" s="52" t="s">
        <v>86</v>
      </c>
      <c r="E18" s="1" t="s">
        <v>9</v>
      </c>
      <c r="F18" s="63" t="s">
        <v>69</v>
      </c>
      <c r="G18" s="1" t="s">
        <v>11</v>
      </c>
      <c r="H18" s="176"/>
      <c r="I18" s="103"/>
      <c r="J18" s="102" t="s">
        <v>180</v>
      </c>
      <c r="K18" s="2">
        <v>8</v>
      </c>
      <c r="L18" s="62"/>
    </row>
    <row r="19" spans="2:12" ht="18" x14ac:dyDescent="0.3">
      <c r="B19" s="5">
        <v>28</v>
      </c>
      <c r="C19" s="5">
        <v>28</v>
      </c>
      <c r="D19" s="52" t="s">
        <v>74</v>
      </c>
      <c r="E19" s="1" t="s">
        <v>9</v>
      </c>
      <c r="F19" s="63" t="s">
        <v>69</v>
      </c>
      <c r="G19" s="1" t="s">
        <v>5</v>
      </c>
      <c r="H19" s="176"/>
      <c r="I19" s="103"/>
      <c r="J19" s="102" t="s">
        <v>185</v>
      </c>
      <c r="K19" s="2">
        <v>4</v>
      </c>
      <c r="L19" s="62"/>
    </row>
    <row r="20" spans="2:12" ht="18.600000000000001" thickBot="1" x14ac:dyDescent="0.35">
      <c r="B20" s="69">
        <v>66</v>
      </c>
      <c r="C20" s="69">
        <v>66</v>
      </c>
      <c r="D20" s="70" t="s">
        <v>82</v>
      </c>
      <c r="E20" s="71" t="s">
        <v>9</v>
      </c>
      <c r="F20" s="71" t="s">
        <v>69</v>
      </c>
      <c r="G20" s="71" t="s">
        <v>83</v>
      </c>
      <c r="H20" s="158"/>
      <c r="I20" s="157"/>
      <c r="J20" s="158" t="s">
        <v>182</v>
      </c>
      <c r="K20" s="15">
        <v>5</v>
      </c>
      <c r="L20" s="65"/>
    </row>
    <row r="21" spans="2:12" ht="18.600000000000001" thickBot="1" x14ac:dyDescent="0.35">
      <c r="B21" s="8">
        <v>57</v>
      </c>
      <c r="C21" s="8">
        <v>57</v>
      </c>
      <c r="D21" s="57" t="s">
        <v>63</v>
      </c>
      <c r="E21" s="66" t="s">
        <v>9</v>
      </c>
      <c r="F21" s="66" t="s">
        <v>56</v>
      </c>
      <c r="G21" s="66" t="s">
        <v>5</v>
      </c>
      <c r="H21" s="138"/>
      <c r="I21" s="161"/>
      <c r="J21" s="161" t="s">
        <v>184</v>
      </c>
      <c r="K21" s="72">
        <v>7</v>
      </c>
      <c r="L21" s="73"/>
    </row>
    <row r="22" spans="2:12" ht="18" x14ac:dyDescent="0.3">
      <c r="B22" s="8">
        <v>43</v>
      </c>
      <c r="C22" s="8">
        <v>43</v>
      </c>
      <c r="D22" s="52" t="s">
        <v>80</v>
      </c>
      <c r="E22" s="1" t="s">
        <v>9</v>
      </c>
      <c r="F22" s="1" t="s">
        <v>69</v>
      </c>
      <c r="G22" s="1" t="s">
        <v>5</v>
      </c>
      <c r="H22" s="103"/>
      <c r="I22" s="159"/>
      <c r="J22" s="159" t="s">
        <v>183</v>
      </c>
      <c r="K22" s="37">
        <v>6</v>
      </c>
      <c r="L22" s="68"/>
    </row>
    <row r="23" spans="2:12" ht="18" x14ac:dyDescent="0.35">
      <c r="B23" s="8">
        <v>15</v>
      </c>
      <c r="C23" s="8">
        <v>15</v>
      </c>
      <c r="D23" s="52" t="s">
        <v>93</v>
      </c>
      <c r="E23" s="3" t="s">
        <v>9</v>
      </c>
      <c r="F23" s="133" t="s">
        <v>2</v>
      </c>
      <c r="G23" s="3" t="s">
        <v>5</v>
      </c>
      <c r="H23" s="104"/>
      <c r="I23" s="178"/>
      <c r="J23" s="162"/>
      <c r="K23" s="37"/>
      <c r="L23" s="68"/>
    </row>
    <row r="24" spans="2:12" ht="18" x14ac:dyDescent="0.3">
      <c r="B24" s="8">
        <v>16</v>
      </c>
      <c r="C24" s="8">
        <v>16</v>
      </c>
      <c r="D24" s="52" t="s">
        <v>71</v>
      </c>
      <c r="E24" s="1" t="s">
        <v>9</v>
      </c>
      <c r="F24" s="1" t="s">
        <v>69</v>
      </c>
      <c r="G24" s="1" t="s">
        <v>11</v>
      </c>
      <c r="H24" s="104"/>
      <c r="I24" s="160"/>
      <c r="J24" s="162"/>
      <c r="K24" s="37"/>
      <c r="L24" s="68"/>
    </row>
    <row r="25" spans="2:12" ht="18" x14ac:dyDescent="0.35">
      <c r="B25" s="8">
        <v>30</v>
      </c>
      <c r="C25" s="8">
        <v>30</v>
      </c>
      <c r="D25" s="52" t="s">
        <v>99</v>
      </c>
      <c r="E25" s="3" t="s">
        <v>9</v>
      </c>
      <c r="F25" s="3" t="s">
        <v>4</v>
      </c>
      <c r="G25" s="3" t="s">
        <v>5</v>
      </c>
      <c r="H25" s="102"/>
      <c r="I25" s="160"/>
      <c r="J25" s="162"/>
      <c r="K25" s="37"/>
      <c r="L25" s="68"/>
    </row>
    <row r="26" spans="2:12" ht="18" x14ac:dyDescent="0.3">
      <c r="B26" s="8">
        <v>60</v>
      </c>
      <c r="C26" s="8">
        <v>60</v>
      </c>
      <c r="D26" s="52" t="s">
        <v>68</v>
      </c>
      <c r="E26" s="1" t="s">
        <v>10</v>
      </c>
      <c r="F26" s="1" t="s">
        <v>69</v>
      </c>
      <c r="G26" s="1" t="s">
        <v>45</v>
      </c>
      <c r="H26" s="102"/>
      <c r="I26" s="159"/>
      <c r="J26" s="162"/>
      <c r="K26" s="37"/>
      <c r="L26" s="68"/>
    </row>
    <row r="27" spans="2:12" ht="18" x14ac:dyDescent="0.3">
      <c r="B27" s="8">
        <v>65</v>
      </c>
      <c r="C27" s="8">
        <v>65</v>
      </c>
      <c r="D27" s="52" t="s">
        <v>84</v>
      </c>
      <c r="E27" s="1" t="s">
        <v>9</v>
      </c>
      <c r="F27" s="1" t="s">
        <v>69</v>
      </c>
      <c r="G27" s="1" t="s">
        <v>11</v>
      </c>
      <c r="H27" s="103"/>
      <c r="I27" s="159"/>
      <c r="J27" s="162"/>
      <c r="K27" s="37"/>
      <c r="L27" s="68"/>
    </row>
    <row r="28" spans="2:12" ht="18.600000000000001" thickBot="1" x14ac:dyDescent="0.35">
      <c r="B28" s="8">
        <v>55</v>
      </c>
      <c r="C28" s="8">
        <v>55</v>
      </c>
      <c r="D28" s="52" t="s">
        <v>81</v>
      </c>
      <c r="E28" s="1" t="s">
        <v>9</v>
      </c>
      <c r="F28" s="1" t="s">
        <v>69</v>
      </c>
      <c r="G28" s="1" t="s">
        <v>5</v>
      </c>
      <c r="H28" s="137"/>
      <c r="I28" s="159"/>
      <c r="J28" s="162"/>
      <c r="K28" s="37"/>
      <c r="L28" s="68"/>
    </row>
    <row r="29" spans="2:12" ht="18" x14ac:dyDescent="0.3">
      <c r="B29" s="8">
        <v>47</v>
      </c>
      <c r="C29" s="8">
        <v>47</v>
      </c>
      <c r="D29" s="52" t="s">
        <v>62</v>
      </c>
      <c r="E29" s="1" t="s">
        <v>9</v>
      </c>
      <c r="F29" s="1" t="s">
        <v>56</v>
      </c>
      <c r="G29" s="1" t="s">
        <v>5</v>
      </c>
      <c r="H29" s="138"/>
      <c r="I29" s="37"/>
      <c r="J29" s="163"/>
      <c r="K29" s="37"/>
      <c r="L29" s="68"/>
    </row>
    <row r="30" spans="2:12" ht="18" x14ac:dyDescent="0.35">
      <c r="B30" s="8">
        <v>31</v>
      </c>
      <c r="C30" s="8">
        <v>31</v>
      </c>
      <c r="D30" s="52" t="s">
        <v>94</v>
      </c>
      <c r="E30" s="3" t="s">
        <v>9</v>
      </c>
      <c r="F30" s="133" t="s">
        <v>2</v>
      </c>
      <c r="G30" s="3" t="s">
        <v>5</v>
      </c>
      <c r="H30" s="104"/>
      <c r="I30" s="37"/>
      <c r="J30" s="163"/>
      <c r="K30" s="37"/>
      <c r="L30" s="68"/>
    </row>
    <row r="31" spans="2:12" ht="18" x14ac:dyDescent="0.3">
      <c r="B31" s="8">
        <v>54</v>
      </c>
      <c r="C31" s="8">
        <v>54</v>
      </c>
      <c r="D31" s="52" t="s">
        <v>66</v>
      </c>
      <c r="E31" s="1" t="s">
        <v>9</v>
      </c>
      <c r="F31" s="1" t="s">
        <v>56</v>
      </c>
      <c r="G31" s="1" t="s">
        <v>5</v>
      </c>
      <c r="H31" s="103"/>
      <c r="I31" s="160"/>
      <c r="J31" s="162"/>
      <c r="K31" s="37"/>
      <c r="L31" s="68"/>
    </row>
    <row r="32" spans="2:12" ht="18" x14ac:dyDescent="0.3">
      <c r="B32" s="8">
        <v>75</v>
      </c>
      <c r="C32" s="8">
        <v>75</v>
      </c>
      <c r="D32" s="52" t="s">
        <v>67</v>
      </c>
      <c r="E32" s="1" t="s">
        <v>9</v>
      </c>
      <c r="F32" s="1" t="s">
        <v>56</v>
      </c>
      <c r="G32" s="1" t="s">
        <v>5</v>
      </c>
      <c r="H32" s="102"/>
      <c r="I32" s="37"/>
      <c r="J32" s="37"/>
      <c r="K32" s="37"/>
      <c r="L32" s="68"/>
    </row>
    <row r="33" spans="1:14" ht="18" x14ac:dyDescent="0.3">
      <c r="B33" s="8">
        <v>20</v>
      </c>
      <c r="C33" s="8">
        <v>20</v>
      </c>
      <c r="D33" s="52" t="s">
        <v>57</v>
      </c>
      <c r="E33" s="1" t="s">
        <v>10</v>
      </c>
      <c r="F33" s="130" t="s">
        <v>56</v>
      </c>
      <c r="G33" s="130" t="s">
        <v>41</v>
      </c>
      <c r="H33" s="102"/>
      <c r="J33" s="163"/>
      <c r="K33" s="37"/>
      <c r="L33" s="68"/>
    </row>
    <row r="34" spans="1:14" ht="18" x14ac:dyDescent="0.3">
      <c r="B34" s="5">
        <v>24</v>
      </c>
      <c r="C34" s="5">
        <v>24</v>
      </c>
      <c r="D34" s="52" t="s">
        <v>60</v>
      </c>
      <c r="E34" s="1" t="s">
        <v>9</v>
      </c>
      <c r="F34" s="1" t="s">
        <v>56</v>
      </c>
      <c r="G34" s="1" t="s">
        <v>5</v>
      </c>
      <c r="H34" s="103"/>
      <c r="I34" s="160"/>
      <c r="J34" s="162"/>
      <c r="K34" s="37"/>
      <c r="L34" s="68"/>
    </row>
    <row r="35" spans="1:14" ht="18" x14ac:dyDescent="0.35">
      <c r="B35" s="5">
        <v>10</v>
      </c>
      <c r="C35" s="5">
        <v>10</v>
      </c>
      <c r="D35" s="52" t="s">
        <v>89</v>
      </c>
      <c r="E35" s="3" t="s">
        <v>9</v>
      </c>
      <c r="F35" s="3" t="s">
        <v>8</v>
      </c>
      <c r="G35" s="3" t="s">
        <v>5</v>
      </c>
      <c r="H35" s="104"/>
      <c r="I35" s="131"/>
      <c r="J35" s="163"/>
      <c r="K35" s="37">
        <v>13</v>
      </c>
      <c r="L35" s="68"/>
    </row>
    <row r="36" spans="1:14" ht="18.600000000000001" thickBot="1" x14ac:dyDescent="0.4">
      <c r="B36" s="5">
        <v>51</v>
      </c>
      <c r="C36" s="5">
        <v>51</v>
      </c>
      <c r="D36" s="52" t="s">
        <v>96</v>
      </c>
      <c r="E36" s="3" t="s">
        <v>9</v>
      </c>
      <c r="F36" s="133" t="s">
        <v>2</v>
      </c>
      <c r="G36" s="3" t="s">
        <v>11</v>
      </c>
      <c r="H36" s="137"/>
      <c r="I36" s="37"/>
      <c r="J36" s="163"/>
      <c r="K36" s="37"/>
      <c r="L36" s="68"/>
    </row>
    <row r="37" spans="1:14" ht="18" x14ac:dyDescent="0.3">
      <c r="A37" s="44">
        <v>1</v>
      </c>
      <c r="B37" s="5">
        <v>29</v>
      </c>
      <c r="C37" s="5">
        <v>29</v>
      </c>
      <c r="D37" s="52" t="s">
        <v>58</v>
      </c>
      <c r="E37" s="1" t="s">
        <v>10</v>
      </c>
      <c r="F37" s="130" t="s">
        <v>56</v>
      </c>
      <c r="G37" s="130" t="s">
        <v>41</v>
      </c>
      <c r="H37" s="138"/>
      <c r="I37" s="76"/>
      <c r="J37" s="164"/>
      <c r="K37" s="5"/>
      <c r="L37" s="77"/>
    </row>
    <row r="38" spans="1:14" ht="18.600000000000001" thickBot="1" x14ac:dyDescent="0.4">
      <c r="A38" s="44">
        <v>2</v>
      </c>
      <c r="B38" s="5">
        <v>35</v>
      </c>
      <c r="C38" s="5">
        <v>35</v>
      </c>
      <c r="D38" s="52" t="s">
        <v>88</v>
      </c>
      <c r="E38" s="3" t="s">
        <v>10</v>
      </c>
      <c r="F38" s="3" t="s">
        <v>8</v>
      </c>
      <c r="G38" s="3" t="s">
        <v>11</v>
      </c>
      <c r="H38" s="104"/>
      <c r="I38" s="79"/>
      <c r="J38" s="165"/>
      <c r="K38" s="12"/>
      <c r="L38" s="80"/>
      <c r="M38" t="e">
        <f>SUM(#REF!)</f>
        <v>#REF!</v>
      </c>
      <c r="N38">
        <f>(250+165)*$N$6</f>
        <v>1245</v>
      </c>
    </row>
    <row r="39" spans="1:14" ht="18" x14ac:dyDescent="0.35">
      <c r="A39" s="44">
        <v>3</v>
      </c>
      <c r="B39" s="5">
        <v>5</v>
      </c>
      <c r="C39" s="5">
        <v>5</v>
      </c>
      <c r="D39" s="52" t="s">
        <v>100</v>
      </c>
      <c r="E39" s="3" t="s">
        <v>9</v>
      </c>
      <c r="F39" s="3" t="s">
        <v>101</v>
      </c>
      <c r="G39" s="3" t="s">
        <v>5</v>
      </c>
      <c r="H39" s="103"/>
      <c r="I39" s="82"/>
      <c r="J39" s="166"/>
    </row>
    <row r="40" spans="1:14" ht="18" x14ac:dyDescent="0.3">
      <c r="A40" s="44">
        <v>4</v>
      </c>
      <c r="B40" s="5">
        <v>59</v>
      </c>
      <c r="C40" s="5">
        <v>59</v>
      </c>
      <c r="D40" s="52" t="s">
        <v>64</v>
      </c>
      <c r="E40" s="1" t="s">
        <v>65</v>
      </c>
      <c r="F40" s="1" t="s">
        <v>56</v>
      </c>
      <c r="G40" s="1" t="s">
        <v>5</v>
      </c>
      <c r="H40" s="102"/>
      <c r="I40" s="84"/>
      <c r="J40" s="167"/>
      <c r="K40" s="83"/>
      <c r="L40" s="85"/>
    </row>
    <row r="41" spans="1:14" ht="18" x14ac:dyDescent="0.35">
      <c r="A41" s="44">
        <v>5</v>
      </c>
      <c r="B41" s="5">
        <v>13</v>
      </c>
      <c r="C41" s="5">
        <v>13</v>
      </c>
      <c r="D41" s="52" t="s">
        <v>90</v>
      </c>
      <c r="E41" s="3" t="s">
        <v>10</v>
      </c>
      <c r="F41" s="3" t="s">
        <v>2</v>
      </c>
      <c r="G41" s="3" t="s">
        <v>11</v>
      </c>
      <c r="H41" s="102"/>
      <c r="I41" s="76"/>
      <c r="J41" s="168"/>
      <c r="K41" s="5"/>
      <c r="L41" s="77"/>
    </row>
    <row r="42" spans="1:14" ht="18" x14ac:dyDescent="0.3">
      <c r="A42" s="44">
        <v>6</v>
      </c>
      <c r="B42" s="5">
        <v>4</v>
      </c>
      <c r="C42" s="5">
        <v>4</v>
      </c>
      <c r="D42" s="52" t="s">
        <v>55</v>
      </c>
      <c r="E42" s="1" t="s">
        <v>10</v>
      </c>
      <c r="F42" s="130" t="s">
        <v>56</v>
      </c>
      <c r="G42" s="130" t="s">
        <v>41</v>
      </c>
      <c r="H42" s="103"/>
      <c r="I42" s="76"/>
      <c r="J42" s="168"/>
      <c r="K42" s="5"/>
      <c r="L42" s="77"/>
    </row>
    <row r="43" spans="1:14" ht="18.600000000000001" thickBot="1" x14ac:dyDescent="0.35">
      <c r="A43" s="44">
        <v>7</v>
      </c>
      <c r="B43" s="5">
        <v>53</v>
      </c>
      <c r="C43" s="5">
        <v>53</v>
      </c>
      <c r="D43" s="52" t="s">
        <v>59</v>
      </c>
      <c r="E43" s="1" t="s">
        <v>10</v>
      </c>
      <c r="F43" s="130" t="s">
        <v>56</v>
      </c>
      <c r="G43" s="130" t="s">
        <v>5</v>
      </c>
      <c r="H43" s="104"/>
      <c r="I43" s="79"/>
      <c r="J43" s="169"/>
      <c r="K43" s="12"/>
      <c r="L43" s="80"/>
    </row>
    <row r="44" spans="1:14" ht="18.600000000000001" thickBot="1" x14ac:dyDescent="0.4">
      <c r="A44" s="44">
        <v>8</v>
      </c>
      <c r="B44" s="5">
        <v>63</v>
      </c>
      <c r="C44" s="5">
        <v>63</v>
      </c>
      <c r="D44" s="52" t="s">
        <v>97</v>
      </c>
      <c r="E44" s="3" t="s">
        <v>9</v>
      </c>
      <c r="F44" s="3" t="s">
        <v>4</v>
      </c>
      <c r="G44" s="3" t="s">
        <v>11</v>
      </c>
      <c r="H44" s="137"/>
      <c r="I44" s="82"/>
      <c r="J44" s="170"/>
      <c r="K44" s="8"/>
      <c r="L44" s="86"/>
      <c r="M44" t="e">
        <f>SUM(#REF!)</f>
        <v>#REF!</v>
      </c>
      <c r="N44">
        <f>(250+165+110+75+50+35)*$N$6-35</f>
        <v>2020</v>
      </c>
    </row>
    <row r="45" spans="1:14" ht="18" x14ac:dyDescent="0.3">
      <c r="A45" s="44">
        <v>9</v>
      </c>
      <c r="B45" s="5">
        <v>22</v>
      </c>
      <c r="C45" s="5">
        <v>22</v>
      </c>
      <c r="D45" s="52" t="s">
        <v>73</v>
      </c>
      <c r="E45" s="1" t="s">
        <v>9</v>
      </c>
      <c r="F45" s="1" t="s">
        <v>69</v>
      </c>
      <c r="G45" s="1" t="s">
        <v>11</v>
      </c>
      <c r="H45" s="138"/>
      <c r="I45" s="76"/>
      <c r="J45" s="168"/>
      <c r="K45" s="5"/>
      <c r="L45" s="77"/>
      <c r="M45" t="e">
        <f>SUM(#REF!)</f>
        <v>#REF!</v>
      </c>
      <c r="N45">
        <f>(250)*$N$6</f>
        <v>750</v>
      </c>
    </row>
    <row r="46" spans="1:14" ht="18" x14ac:dyDescent="0.35">
      <c r="A46" s="44">
        <v>10</v>
      </c>
      <c r="B46" s="5">
        <v>9</v>
      </c>
      <c r="C46" s="5">
        <v>9</v>
      </c>
      <c r="D46" s="52" t="s">
        <v>98</v>
      </c>
      <c r="E46" s="3" t="s">
        <v>9</v>
      </c>
      <c r="F46" s="3" t="s">
        <v>4</v>
      </c>
      <c r="G46" s="3" t="s">
        <v>5</v>
      </c>
      <c r="H46" s="104"/>
      <c r="I46" s="76"/>
      <c r="J46" s="171"/>
      <c r="K46" s="5"/>
      <c r="L46" s="77"/>
    </row>
    <row r="47" spans="1:14" ht="18" x14ac:dyDescent="0.35">
      <c r="A47" s="44">
        <v>11</v>
      </c>
      <c r="B47" s="5">
        <v>40</v>
      </c>
      <c r="C47" s="5">
        <v>40</v>
      </c>
      <c r="D47" s="52" t="s">
        <v>92</v>
      </c>
      <c r="E47" s="3" t="s">
        <v>10</v>
      </c>
      <c r="F47" s="133" t="s">
        <v>2</v>
      </c>
      <c r="G47" s="3" t="s">
        <v>5</v>
      </c>
      <c r="H47" s="103"/>
      <c r="I47" s="76"/>
      <c r="J47" s="168"/>
      <c r="K47" s="5"/>
      <c r="L47" s="77"/>
    </row>
    <row r="48" spans="1:14" ht="18" x14ac:dyDescent="0.35">
      <c r="A48" s="44">
        <v>13</v>
      </c>
      <c r="B48" s="5">
        <v>56</v>
      </c>
      <c r="C48" s="5">
        <v>56</v>
      </c>
      <c r="D48" s="52" t="s">
        <v>91</v>
      </c>
      <c r="E48" s="3" t="s">
        <v>10</v>
      </c>
      <c r="F48" s="3" t="s">
        <v>2</v>
      </c>
      <c r="G48" s="3" t="s">
        <v>5</v>
      </c>
      <c r="H48" s="102"/>
      <c r="I48" s="76"/>
      <c r="J48" s="172"/>
      <c r="K48" s="5"/>
      <c r="L48" s="77"/>
    </row>
    <row r="49" spans="1:14" ht="18" x14ac:dyDescent="0.35">
      <c r="A49" s="44">
        <v>14</v>
      </c>
      <c r="B49" s="5">
        <v>8</v>
      </c>
      <c r="C49" s="5">
        <v>8</v>
      </c>
      <c r="D49" s="52" t="s">
        <v>87</v>
      </c>
      <c r="E49" s="3" t="s">
        <v>10</v>
      </c>
      <c r="F49" s="3" t="s">
        <v>8</v>
      </c>
      <c r="G49" s="3" t="s">
        <v>5</v>
      </c>
      <c r="H49" s="102"/>
      <c r="I49" s="76"/>
      <c r="J49" s="172"/>
      <c r="K49" s="5"/>
      <c r="L49" s="77"/>
      <c r="M49" t="e">
        <f>SUM(#REF!)</f>
        <v>#REF!</v>
      </c>
      <c r="N49">
        <f>(250+165+110+75+50)*$N$6</f>
        <v>1950</v>
      </c>
    </row>
    <row r="50" spans="1:14" ht="18" x14ac:dyDescent="0.35">
      <c r="A50" s="44">
        <v>15</v>
      </c>
      <c r="B50" s="5">
        <v>80</v>
      </c>
      <c r="C50" s="5">
        <v>80</v>
      </c>
      <c r="D50" s="52" t="s">
        <v>161</v>
      </c>
      <c r="E50" s="3" t="s">
        <v>10</v>
      </c>
      <c r="F50" s="3" t="s">
        <v>101</v>
      </c>
      <c r="G50" s="3" t="s">
        <v>5</v>
      </c>
      <c r="H50" s="103"/>
      <c r="I50" s="76"/>
      <c r="J50" s="172"/>
      <c r="K50" s="5"/>
      <c r="L50" s="77"/>
      <c r="M50" t="e">
        <f>SUM(#REF!)</f>
        <v>#REF!</v>
      </c>
      <c r="N50">
        <f>(250)*$N$6</f>
        <v>750</v>
      </c>
    </row>
    <row r="51" spans="1:14" ht="18" x14ac:dyDescent="0.3">
      <c r="A51" s="44">
        <v>16</v>
      </c>
      <c r="B51" s="5"/>
      <c r="C51" s="5"/>
      <c r="D51" s="52"/>
      <c r="E51" s="1"/>
      <c r="F51" s="1"/>
      <c r="G51" s="1"/>
      <c r="H51" s="75"/>
      <c r="I51" s="76"/>
      <c r="J51" s="76"/>
      <c r="K51" s="5"/>
      <c r="L51" s="77"/>
    </row>
    <row r="52" spans="1:14" ht="18.600000000000001" thickBot="1" x14ac:dyDescent="0.35">
      <c r="A52" s="44">
        <v>17</v>
      </c>
      <c r="B52" s="12"/>
      <c r="C52" s="12"/>
      <c r="D52" s="55"/>
      <c r="E52" s="64"/>
      <c r="F52" s="64"/>
      <c r="G52" s="64"/>
      <c r="H52" s="78"/>
      <c r="I52" s="79"/>
      <c r="J52" s="79"/>
      <c r="K52" s="12"/>
      <c r="L52" s="80"/>
    </row>
    <row r="53" spans="1:14" ht="18" x14ac:dyDescent="0.3">
      <c r="A53" s="44">
        <v>18</v>
      </c>
      <c r="B53" s="8"/>
      <c r="C53" s="8"/>
      <c r="D53" s="57"/>
      <c r="E53" s="66"/>
      <c r="F53" s="66"/>
      <c r="G53" s="66"/>
      <c r="H53" s="81"/>
      <c r="I53" s="82"/>
      <c r="J53" s="82"/>
      <c r="K53" s="8"/>
      <c r="L53" s="86"/>
    </row>
  </sheetData>
  <sortState xmlns:xlrd2="http://schemas.microsoft.com/office/spreadsheetml/2017/richdata2" ref="B9:K53">
    <sortCondition ref="J9:J53"/>
  </sortState>
  <mergeCells count="4">
    <mergeCell ref="D2:F2"/>
    <mergeCell ref="E3:F3"/>
    <mergeCell ref="D7:G7"/>
    <mergeCell ref="H7:K7"/>
  </mergeCells>
  <pageMargins left="0.25" right="0.25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CDAE-B6CD-4A9A-A7CC-597A01CF0C9A}">
  <dimension ref="A1:T44"/>
  <sheetViews>
    <sheetView zoomScaleNormal="100" workbookViewId="0">
      <selection activeCell="F2" sqref="F2"/>
    </sheetView>
  </sheetViews>
  <sheetFormatPr baseColWidth="10" defaultColWidth="11.44140625" defaultRowHeight="14.4" x14ac:dyDescent="0.3"/>
  <cols>
    <col min="1" max="1" width="4.109375" style="6" customWidth="1"/>
    <col min="2" max="2" width="11.5546875" customWidth="1"/>
    <col min="3" max="3" width="3.5546875" style="6" customWidth="1"/>
    <col min="4" max="4" width="5.33203125" style="6" customWidth="1"/>
    <col min="5" max="5" width="20" style="6" customWidth="1"/>
    <col min="6" max="6" width="7" style="6" customWidth="1"/>
    <col min="7" max="7" width="10.6640625" style="6" customWidth="1"/>
    <col min="8" max="8" width="6.77734375" style="6" customWidth="1"/>
    <col min="9" max="9" width="6.44140625" customWidth="1"/>
    <col min="10" max="10" width="5.44140625" customWidth="1"/>
    <col min="11" max="11" width="6.77734375" style="6" customWidth="1"/>
    <col min="12" max="12" width="7.21875" style="6" customWidth="1"/>
    <col min="13" max="21" width="1" customWidth="1"/>
    <col min="22" max="26" width="6.44140625" bestFit="1" customWidth="1"/>
    <col min="27" max="30" width="7.44140625" bestFit="1" customWidth="1"/>
  </cols>
  <sheetData>
    <row r="1" spans="1:20" s="11" customFormat="1" ht="25.8" x14ac:dyDescent="0.5">
      <c r="A1" s="32" t="s">
        <v>15</v>
      </c>
      <c r="C1" s="23"/>
      <c r="D1" s="23"/>
      <c r="E1" s="23"/>
      <c r="F1" s="28"/>
      <c r="G1" s="23"/>
      <c r="H1" s="23"/>
      <c r="K1" s="23"/>
      <c r="L1" s="23"/>
    </row>
    <row r="2" spans="1:20" ht="23.4" x14ac:dyDescent="0.45">
      <c r="B2" s="43" t="s">
        <v>22</v>
      </c>
      <c r="C2" s="39"/>
      <c r="D2" s="39"/>
      <c r="E2" s="39"/>
      <c r="F2" s="39"/>
      <c r="G2" s="40"/>
      <c r="H2" s="41"/>
      <c r="I2" s="42"/>
      <c r="K2" s="195"/>
      <c r="L2" s="195"/>
      <c r="M2" s="22"/>
      <c r="N2" s="22"/>
    </row>
    <row r="3" spans="1:20" ht="8.4" customHeight="1" thickBot="1" x14ac:dyDescent="0.4">
      <c r="B3" s="38"/>
      <c r="C3" s="39"/>
      <c r="D3" s="39"/>
      <c r="E3" s="39"/>
      <c r="F3" s="39"/>
      <c r="G3" s="40"/>
      <c r="H3" s="41"/>
      <c r="I3" s="42"/>
      <c r="K3" s="195"/>
      <c r="L3" s="195"/>
      <c r="M3" s="22"/>
      <c r="N3" s="22"/>
    </row>
    <row r="4" spans="1:20" ht="15" thickBot="1" x14ac:dyDescent="0.35">
      <c r="D4" s="154" t="s">
        <v>318</v>
      </c>
      <c r="E4" s="155"/>
      <c r="F4" s="155"/>
      <c r="G4" s="155"/>
      <c r="H4" s="155"/>
      <c r="I4" s="155"/>
      <c r="J4" s="155"/>
      <c r="K4" s="156"/>
    </row>
    <row r="5" spans="1:20" ht="15.6" x14ac:dyDescent="0.3">
      <c r="A5" s="34" t="s">
        <v>13</v>
      </c>
      <c r="B5" s="18" t="s">
        <v>0</v>
      </c>
      <c r="C5" s="35"/>
      <c r="D5" s="26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20">
        <v>8</v>
      </c>
      <c r="M5" s="6"/>
      <c r="N5" s="6"/>
      <c r="O5" s="6"/>
      <c r="P5" s="6"/>
      <c r="Q5" s="6"/>
      <c r="R5" s="6"/>
      <c r="S5" s="6"/>
      <c r="T5" s="6"/>
    </row>
    <row r="6" spans="1:20" ht="18" x14ac:dyDescent="0.35">
      <c r="A6" s="27">
        <v>61</v>
      </c>
      <c r="B6" s="4" t="s">
        <v>315</v>
      </c>
      <c r="C6" s="36"/>
      <c r="D6" s="27">
        <v>2</v>
      </c>
      <c r="E6" s="7">
        <v>2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14">
        <v>1</v>
      </c>
      <c r="M6" s="6"/>
      <c r="N6" s="6"/>
      <c r="O6" s="6"/>
      <c r="P6" s="6"/>
      <c r="Q6" s="17"/>
      <c r="R6" s="17"/>
      <c r="S6" s="6"/>
      <c r="T6" s="17"/>
    </row>
    <row r="7" spans="1:20" ht="18" x14ac:dyDescent="0.35">
      <c r="A7" s="27">
        <v>42</v>
      </c>
      <c r="B7" s="9" t="s">
        <v>316</v>
      </c>
      <c r="C7" s="36"/>
      <c r="D7" s="27">
        <v>1</v>
      </c>
      <c r="E7" s="7">
        <v>1</v>
      </c>
      <c r="F7" s="7">
        <v>2</v>
      </c>
      <c r="G7" s="7">
        <v>2</v>
      </c>
      <c r="H7" s="7">
        <v>2</v>
      </c>
      <c r="I7" s="7">
        <v>2</v>
      </c>
      <c r="J7" s="7">
        <v>2</v>
      </c>
      <c r="K7" s="14">
        <v>2</v>
      </c>
      <c r="M7" s="6"/>
      <c r="N7" s="6"/>
      <c r="O7" s="6"/>
      <c r="P7" s="6"/>
      <c r="Q7" s="17"/>
      <c r="R7" s="17"/>
      <c r="S7" s="6"/>
      <c r="T7" s="17"/>
    </row>
    <row r="8" spans="1:20" ht="17.399999999999999" customHeight="1" x14ac:dyDescent="0.3"/>
    <row r="9" spans="1:20" ht="3" customHeight="1" thickBot="1" x14ac:dyDescent="0.35"/>
    <row r="10" spans="1:20" ht="15" thickBot="1" x14ac:dyDescent="0.35">
      <c r="A10" s="153" t="s">
        <v>20</v>
      </c>
      <c r="B10" s="153"/>
      <c r="C10" s="153"/>
      <c r="D10" s="154" t="s">
        <v>17</v>
      </c>
      <c r="E10" s="155"/>
      <c r="F10" s="155"/>
      <c r="G10" s="155"/>
      <c r="H10" s="155"/>
      <c r="I10" s="156"/>
    </row>
    <row r="11" spans="1:20" ht="15.6" x14ac:dyDescent="0.3">
      <c r="A11" s="34" t="s">
        <v>13</v>
      </c>
      <c r="B11" s="18" t="s">
        <v>0</v>
      </c>
      <c r="C11" s="35"/>
      <c r="D11" s="19">
        <v>9</v>
      </c>
      <c r="E11" s="19">
        <v>10</v>
      </c>
      <c r="F11" s="19">
        <v>11</v>
      </c>
      <c r="G11" s="19">
        <v>12</v>
      </c>
      <c r="H11" s="19">
        <v>13</v>
      </c>
      <c r="I11" s="20" t="s">
        <v>16</v>
      </c>
      <c r="J11" s="6"/>
      <c r="M11" s="6"/>
      <c r="N11" s="6"/>
      <c r="O11" s="6"/>
      <c r="P11" s="6"/>
      <c r="Q11" s="6"/>
    </row>
    <row r="12" spans="1:20" ht="18" x14ac:dyDescent="0.35">
      <c r="A12" s="27">
        <v>61</v>
      </c>
      <c r="B12" s="4" t="s">
        <v>189</v>
      </c>
      <c r="C12" s="36"/>
      <c r="D12" s="7">
        <v>2</v>
      </c>
      <c r="E12" s="7"/>
      <c r="F12" s="7"/>
      <c r="G12" s="7"/>
      <c r="H12" s="7"/>
      <c r="I12" s="21">
        <f>SUM(D6:K6,D12:H12)</f>
        <v>12</v>
      </c>
      <c r="J12" s="6"/>
      <c r="M12" s="6"/>
      <c r="N12" s="6"/>
      <c r="O12" s="6"/>
      <c r="P12" s="6"/>
      <c r="Q12" s="17"/>
    </row>
    <row r="13" spans="1:20" ht="18" x14ac:dyDescent="0.35">
      <c r="A13" s="27">
        <v>19</v>
      </c>
      <c r="B13" s="9" t="s">
        <v>317</v>
      </c>
      <c r="C13" s="36"/>
      <c r="D13" s="7">
        <v>1</v>
      </c>
      <c r="E13" s="7"/>
      <c r="F13" s="7"/>
      <c r="G13" s="7"/>
      <c r="H13" s="7"/>
      <c r="I13" s="21">
        <f>D13</f>
        <v>1</v>
      </c>
      <c r="J13" s="6"/>
      <c r="M13" s="6"/>
      <c r="N13" s="6"/>
      <c r="O13" s="6"/>
      <c r="P13" s="6"/>
      <c r="Q13" s="17"/>
    </row>
    <row r="14" spans="1:20" ht="18" x14ac:dyDescent="0.35">
      <c r="A14" s="27">
        <v>42</v>
      </c>
      <c r="B14" s="9" t="s">
        <v>191</v>
      </c>
      <c r="C14" s="36"/>
      <c r="D14" s="7"/>
      <c r="E14" s="7">
        <v>2</v>
      </c>
      <c r="F14" s="7"/>
      <c r="G14" s="7"/>
      <c r="H14" s="7">
        <v>3</v>
      </c>
      <c r="I14" s="21">
        <f>SUM(D7:K7,D14:H14)</f>
        <v>19</v>
      </c>
      <c r="J14" s="6"/>
      <c r="M14" s="6"/>
      <c r="N14" s="6"/>
      <c r="O14" s="6"/>
      <c r="P14" s="6"/>
      <c r="Q14" s="17"/>
    </row>
    <row r="16" spans="1:20" ht="18" customHeight="1" x14ac:dyDescent="0.3">
      <c r="B16" s="194" t="s">
        <v>13</v>
      </c>
      <c r="C16" s="193" t="s">
        <v>21</v>
      </c>
      <c r="D16" s="193" t="s">
        <v>186</v>
      </c>
      <c r="E16" s="193" t="s">
        <v>201</v>
      </c>
      <c r="F16" s="194" t="s">
        <v>202</v>
      </c>
      <c r="G16" s="194" t="s">
        <v>203</v>
      </c>
      <c r="H16" s="194" t="s">
        <v>204</v>
      </c>
      <c r="I16" s="193" t="s">
        <v>206</v>
      </c>
      <c r="J16" s="193" t="s">
        <v>207</v>
      </c>
      <c r="K16" s="194" t="s">
        <v>287</v>
      </c>
      <c r="L16" s="197" t="s">
        <v>196</v>
      </c>
    </row>
    <row r="17" spans="2:12" x14ac:dyDescent="0.3">
      <c r="B17" s="194">
        <v>1</v>
      </c>
      <c r="C17" s="193" t="s">
        <v>9</v>
      </c>
      <c r="D17" s="193">
        <v>43</v>
      </c>
      <c r="E17" s="193" t="s">
        <v>208</v>
      </c>
      <c r="F17" s="194">
        <v>14</v>
      </c>
      <c r="G17" s="194" t="s">
        <v>209</v>
      </c>
      <c r="H17" s="194" t="s">
        <v>210</v>
      </c>
      <c r="I17" s="193" t="s">
        <v>211</v>
      </c>
      <c r="J17" s="193">
        <v>29</v>
      </c>
      <c r="K17" s="194"/>
      <c r="L17" s="7">
        <v>4</v>
      </c>
    </row>
    <row r="18" spans="2:12" x14ac:dyDescent="0.3">
      <c r="B18" s="194">
        <v>2</v>
      </c>
      <c r="C18" s="193" t="s">
        <v>9</v>
      </c>
      <c r="D18" s="193">
        <v>28</v>
      </c>
      <c r="E18" s="193" t="s">
        <v>288</v>
      </c>
      <c r="F18" s="194">
        <v>14</v>
      </c>
      <c r="G18" s="194" t="s">
        <v>212</v>
      </c>
      <c r="H18" s="194" t="s">
        <v>210</v>
      </c>
      <c r="I18" s="193" t="s">
        <v>213</v>
      </c>
      <c r="J18" s="193">
        <v>37</v>
      </c>
      <c r="K18" s="194"/>
      <c r="L18" s="7">
        <v>5</v>
      </c>
    </row>
    <row r="19" spans="2:12" x14ac:dyDescent="0.3">
      <c r="B19" s="194">
        <v>3</v>
      </c>
      <c r="C19" s="193" t="s">
        <v>9</v>
      </c>
      <c r="D19" s="193">
        <v>61</v>
      </c>
      <c r="E19" s="193" t="s">
        <v>214</v>
      </c>
      <c r="F19" s="194">
        <v>14</v>
      </c>
      <c r="G19" s="194" t="s">
        <v>215</v>
      </c>
      <c r="H19" s="194" t="s">
        <v>210</v>
      </c>
      <c r="I19" s="193" t="s">
        <v>216</v>
      </c>
      <c r="J19" s="193">
        <v>26</v>
      </c>
      <c r="K19" s="194">
        <v>12</v>
      </c>
      <c r="L19" s="7">
        <v>2</v>
      </c>
    </row>
    <row r="20" spans="2:12" x14ac:dyDescent="0.3">
      <c r="B20" s="194">
        <v>4</v>
      </c>
      <c r="C20" s="193" t="s">
        <v>9</v>
      </c>
      <c r="D20" s="193">
        <v>10</v>
      </c>
      <c r="E20" s="193" t="s">
        <v>217</v>
      </c>
      <c r="F20" s="194">
        <v>14</v>
      </c>
      <c r="G20" s="194" t="s">
        <v>218</v>
      </c>
      <c r="H20" s="194" t="s">
        <v>210</v>
      </c>
      <c r="I20" s="193" t="s">
        <v>219</v>
      </c>
      <c r="J20" s="193">
        <v>44</v>
      </c>
      <c r="K20" s="194"/>
      <c r="L20" s="7">
        <v>6</v>
      </c>
    </row>
    <row r="21" spans="2:12" x14ac:dyDescent="0.3">
      <c r="B21" s="194">
        <v>5</v>
      </c>
      <c r="C21" s="193" t="s">
        <v>9</v>
      </c>
      <c r="D21" s="193">
        <v>15</v>
      </c>
      <c r="E21" s="193" t="s">
        <v>220</v>
      </c>
      <c r="F21" s="194">
        <v>14</v>
      </c>
      <c r="G21" s="194" t="s">
        <v>221</v>
      </c>
      <c r="H21" s="194" t="s">
        <v>210</v>
      </c>
      <c r="I21" s="193" t="s">
        <v>222</v>
      </c>
      <c r="J21" s="193">
        <v>54</v>
      </c>
      <c r="K21" s="194"/>
      <c r="L21" s="7">
        <v>7</v>
      </c>
    </row>
    <row r="22" spans="2:12" x14ac:dyDescent="0.3">
      <c r="B22" s="194">
        <v>6</v>
      </c>
      <c r="C22" s="193" t="s">
        <v>9</v>
      </c>
      <c r="D22" s="193">
        <v>54</v>
      </c>
      <c r="E22" s="193" t="s">
        <v>66</v>
      </c>
      <c r="F22" s="194">
        <v>14</v>
      </c>
      <c r="G22" s="194" t="s">
        <v>223</v>
      </c>
      <c r="H22" s="194" t="s">
        <v>210</v>
      </c>
      <c r="I22" s="193" t="s">
        <v>224</v>
      </c>
      <c r="J22" s="193">
        <v>15</v>
      </c>
      <c r="K22" s="194"/>
      <c r="L22" s="7">
        <v>8</v>
      </c>
    </row>
    <row r="23" spans="2:12" x14ac:dyDescent="0.3">
      <c r="B23" s="194">
        <v>7</v>
      </c>
      <c r="C23" s="193" t="s">
        <v>9</v>
      </c>
      <c r="D23" s="193">
        <v>31</v>
      </c>
      <c r="E23" s="193" t="s">
        <v>225</v>
      </c>
      <c r="F23" s="194">
        <v>14</v>
      </c>
      <c r="G23" s="194" t="s">
        <v>226</v>
      </c>
      <c r="H23" s="194" t="s">
        <v>210</v>
      </c>
      <c r="I23" s="193" t="s">
        <v>227</v>
      </c>
      <c r="J23" s="193">
        <v>54</v>
      </c>
      <c r="K23" s="194"/>
      <c r="L23" s="7">
        <v>9</v>
      </c>
    </row>
    <row r="24" spans="2:12" x14ac:dyDescent="0.3">
      <c r="B24" s="194">
        <v>8</v>
      </c>
      <c r="C24" s="193" t="s">
        <v>9</v>
      </c>
      <c r="D24" s="193">
        <v>30</v>
      </c>
      <c r="E24" s="193" t="s">
        <v>228</v>
      </c>
      <c r="F24" s="194">
        <v>14</v>
      </c>
      <c r="G24" s="194" t="s">
        <v>229</v>
      </c>
      <c r="H24" s="194" t="s">
        <v>210</v>
      </c>
      <c r="I24" s="193" t="s">
        <v>152</v>
      </c>
      <c r="J24" s="193">
        <v>62</v>
      </c>
      <c r="K24" s="194"/>
      <c r="L24" s="7">
        <v>10</v>
      </c>
    </row>
    <row r="25" spans="2:12" x14ac:dyDescent="0.3">
      <c r="B25" s="194">
        <v>9</v>
      </c>
      <c r="C25" s="193" t="s">
        <v>9</v>
      </c>
      <c r="D25" s="193">
        <v>47</v>
      </c>
      <c r="E25" s="193" t="s">
        <v>230</v>
      </c>
      <c r="F25" s="194">
        <v>14</v>
      </c>
      <c r="G25" s="194" t="s">
        <v>231</v>
      </c>
      <c r="H25" s="194" t="s">
        <v>210</v>
      </c>
      <c r="I25" s="193" t="s">
        <v>232</v>
      </c>
      <c r="J25" s="193">
        <v>15</v>
      </c>
      <c r="K25" s="194"/>
      <c r="L25" s="7">
        <v>11</v>
      </c>
    </row>
    <row r="26" spans="2:12" x14ac:dyDescent="0.3">
      <c r="B26" s="194">
        <v>10</v>
      </c>
      <c r="C26" s="193" t="s">
        <v>9</v>
      </c>
      <c r="D26" s="193">
        <v>38</v>
      </c>
      <c r="E26" s="193" t="s">
        <v>233</v>
      </c>
      <c r="F26" s="194">
        <v>14</v>
      </c>
      <c r="G26" s="194" t="s">
        <v>234</v>
      </c>
      <c r="H26" s="194" t="s">
        <v>210</v>
      </c>
      <c r="I26" s="193" t="s">
        <v>235</v>
      </c>
      <c r="J26" s="193">
        <v>49</v>
      </c>
      <c r="K26" s="194"/>
      <c r="L26" s="7">
        <v>12</v>
      </c>
    </row>
    <row r="27" spans="2:12" x14ac:dyDescent="0.3">
      <c r="B27" s="194">
        <v>11</v>
      </c>
      <c r="C27" s="193" t="s">
        <v>9</v>
      </c>
      <c r="D27" s="193">
        <v>42</v>
      </c>
      <c r="E27" s="193" t="s">
        <v>188</v>
      </c>
      <c r="F27" s="194">
        <v>13</v>
      </c>
      <c r="G27" s="194" t="s">
        <v>236</v>
      </c>
      <c r="H27" s="194" t="s">
        <v>237</v>
      </c>
      <c r="I27" s="193" t="s">
        <v>238</v>
      </c>
      <c r="J27" s="193">
        <v>27</v>
      </c>
      <c r="K27" s="194">
        <v>19</v>
      </c>
      <c r="L27" s="7">
        <v>1</v>
      </c>
    </row>
    <row r="28" spans="2:12" x14ac:dyDescent="0.3">
      <c r="B28" s="194">
        <v>12</v>
      </c>
      <c r="C28" s="193" t="s">
        <v>9</v>
      </c>
      <c r="D28" s="193">
        <v>19</v>
      </c>
      <c r="E28" s="193" t="s">
        <v>190</v>
      </c>
      <c r="F28" s="194">
        <v>13</v>
      </c>
      <c r="G28" s="194" t="s">
        <v>239</v>
      </c>
      <c r="H28" s="194" t="s">
        <v>237</v>
      </c>
      <c r="I28" s="193" t="s">
        <v>240</v>
      </c>
      <c r="J28" s="193">
        <v>29</v>
      </c>
      <c r="K28" s="194">
        <v>1</v>
      </c>
      <c r="L28" s="7">
        <v>3</v>
      </c>
    </row>
    <row r="29" spans="2:12" x14ac:dyDescent="0.3">
      <c r="B29" s="194">
        <v>13</v>
      </c>
      <c r="C29" s="193" t="s">
        <v>9</v>
      </c>
      <c r="D29" s="193">
        <v>45</v>
      </c>
      <c r="E29" s="193" t="s">
        <v>241</v>
      </c>
      <c r="F29" s="194">
        <v>13</v>
      </c>
      <c r="G29" s="194" t="s">
        <v>242</v>
      </c>
      <c r="H29" s="194" t="s">
        <v>237</v>
      </c>
      <c r="I29" s="193" t="s">
        <v>243</v>
      </c>
      <c r="J29" s="193">
        <v>26</v>
      </c>
      <c r="K29" s="194"/>
      <c r="L29" s="7">
        <v>13</v>
      </c>
    </row>
    <row r="30" spans="2:12" x14ac:dyDescent="0.3">
      <c r="B30" s="194">
        <v>14</v>
      </c>
      <c r="C30" s="193" t="s">
        <v>9</v>
      </c>
      <c r="D30" s="193">
        <v>76</v>
      </c>
      <c r="E30" s="193" t="s">
        <v>244</v>
      </c>
      <c r="F30" s="194">
        <v>13</v>
      </c>
      <c r="G30" s="194" t="s">
        <v>245</v>
      </c>
      <c r="H30" s="194" t="s">
        <v>237</v>
      </c>
      <c r="I30" s="193" t="s">
        <v>246</v>
      </c>
      <c r="J30" s="193">
        <v>21</v>
      </c>
      <c r="K30" s="194"/>
      <c r="L30" s="7">
        <v>14</v>
      </c>
    </row>
    <row r="31" spans="2:12" x14ac:dyDescent="0.3">
      <c r="B31" s="194">
        <v>15</v>
      </c>
      <c r="C31" s="193" t="s">
        <v>9</v>
      </c>
      <c r="D31" s="193">
        <v>66</v>
      </c>
      <c r="E31" s="193" t="s">
        <v>247</v>
      </c>
      <c r="F31" s="194">
        <v>13</v>
      </c>
      <c r="G31" s="194" t="s">
        <v>248</v>
      </c>
      <c r="H31" s="194" t="s">
        <v>237</v>
      </c>
      <c r="I31" s="193" t="s">
        <v>249</v>
      </c>
      <c r="J31" s="193">
        <v>24</v>
      </c>
      <c r="K31" s="194"/>
      <c r="L31" s="7">
        <v>15</v>
      </c>
    </row>
    <row r="32" spans="2:12" x14ac:dyDescent="0.3">
      <c r="B32" s="194">
        <v>16</v>
      </c>
      <c r="C32" s="193" t="s">
        <v>9</v>
      </c>
      <c r="D32" s="193">
        <v>55</v>
      </c>
      <c r="E32" s="193" t="s">
        <v>289</v>
      </c>
      <c r="F32" s="194">
        <v>13</v>
      </c>
      <c r="G32" s="194" t="s">
        <v>250</v>
      </c>
      <c r="H32" s="194" t="s">
        <v>237</v>
      </c>
      <c r="I32" s="193" t="s">
        <v>251</v>
      </c>
      <c r="J32" s="193">
        <v>32</v>
      </c>
      <c r="K32" s="194"/>
      <c r="L32" s="7">
        <v>16</v>
      </c>
    </row>
    <row r="33" spans="2:12" x14ac:dyDescent="0.3">
      <c r="B33" s="194">
        <v>17</v>
      </c>
      <c r="C33" s="193" t="s">
        <v>10</v>
      </c>
      <c r="D33" s="193">
        <v>20</v>
      </c>
      <c r="E33" s="193" t="s">
        <v>252</v>
      </c>
      <c r="F33" s="194">
        <v>13</v>
      </c>
      <c r="G33" s="194" t="s">
        <v>253</v>
      </c>
      <c r="H33" s="194" t="s">
        <v>237</v>
      </c>
      <c r="I33" s="193" t="s">
        <v>254</v>
      </c>
      <c r="J33" s="193">
        <v>16</v>
      </c>
      <c r="K33" s="194"/>
      <c r="L33" s="7">
        <v>17</v>
      </c>
    </row>
    <row r="34" spans="2:12" x14ac:dyDescent="0.3">
      <c r="B34" s="194">
        <v>18</v>
      </c>
      <c r="C34" s="193" t="s">
        <v>9</v>
      </c>
      <c r="D34" s="193">
        <v>59</v>
      </c>
      <c r="E34" s="193" t="s">
        <v>255</v>
      </c>
      <c r="F34" s="194">
        <v>13</v>
      </c>
      <c r="G34" s="194" t="s">
        <v>256</v>
      </c>
      <c r="H34" s="194" t="s">
        <v>237</v>
      </c>
      <c r="I34" s="193" t="s">
        <v>257</v>
      </c>
      <c r="J34" s="193">
        <v>15</v>
      </c>
      <c r="K34" s="194"/>
      <c r="L34" s="7">
        <v>18</v>
      </c>
    </row>
    <row r="35" spans="2:12" x14ac:dyDescent="0.3">
      <c r="B35" s="194">
        <v>19</v>
      </c>
      <c r="C35" s="193" t="s">
        <v>10</v>
      </c>
      <c r="D35" s="193">
        <v>29</v>
      </c>
      <c r="E35" s="193" t="s">
        <v>258</v>
      </c>
      <c r="F35" s="194">
        <v>13</v>
      </c>
      <c r="G35" s="194" t="s">
        <v>259</v>
      </c>
      <c r="H35" s="194" t="s">
        <v>237</v>
      </c>
      <c r="I35" s="193" t="s">
        <v>260</v>
      </c>
      <c r="J35" s="193">
        <v>15</v>
      </c>
      <c r="K35" s="194"/>
      <c r="L35" s="7">
        <v>19</v>
      </c>
    </row>
    <row r="36" spans="2:12" x14ac:dyDescent="0.3">
      <c r="B36" s="194">
        <v>20</v>
      </c>
      <c r="C36" s="193" t="s">
        <v>9</v>
      </c>
      <c r="D36" s="193">
        <v>65</v>
      </c>
      <c r="E36" s="193" t="s">
        <v>261</v>
      </c>
      <c r="F36" s="194">
        <v>13</v>
      </c>
      <c r="G36" s="194" t="s">
        <v>262</v>
      </c>
      <c r="H36" s="194" t="s">
        <v>237</v>
      </c>
      <c r="I36" s="193" t="s">
        <v>263</v>
      </c>
      <c r="J36" s="193">
        <v>23</v>
      </c>
      <c r="K36" s="194"/>
      <c r="L36" s="7">
        <v>20</v>
      </c>
    </row>
    <row r="37" spans="2:12" x14ac:dyDescent="0.3">
      <c r="B37" s="194">
        <v>21</v>
      </c>
      <c r="C37" s="193" t="s">
        <v>10</v>
      </c>
      <c r="D37" s="193">
        <v>53</v>
      </c>
      <c r="E37" s="193" t="s">
        <v>264</v>
      </c>
      <c r="F37" s="194">
        <v>13</v>
      </c>
      <c r="G37" s="194" t="s">
        <v>265</v>
      </c>
      <c r="H37" s="194" t="s">
        <v>237</v>
      </c>
      <c r="I37" s="193" t="s">
        <v>266</v>
      </c>
      <c r="J37" s="193">
        <v>16</v>
      </c>
      <c r="K37" s="194"/>
      <c r="L37" s="7"/>
    </row>
    <row r="38" spans="2:12" x14ac:dyDescent="0.3">
      <c r="B38" s="194">
        <v>22</v>
      </c>
      <c r="C38" s="193" t="s">
        <v>10</v>
      </c>
      <c r="D38" s="193">
        <v>40</v>
      </c>
      <c r="E38" s="193" t="s">
        <v>267</v>
      </c>
      <c r="F38" s="194">
        <v>13</v>
      </c>
      <c r="G38" s="194" t="s">
        <v>268</v>
      </c>
      <c r="H38" s="194" t="s">
        <v>237</v>
      </c>
      <c r="I38" s="193" t="s">
        <v>269</v>
      </c>
      <c r="J38" s="193">
        <v>54</v>
      </c>
      <c r="K38" s="194"/>
      <c r="L38" s="7"/>
    </row>
    <row r="39" spans="2:12" x14ac:dyDescent="0.3">
      <c r="B39" s="194">
        <v>23</v>
      </c>
      <c r="C39" s="193" t="s">
        <v>10</v>
      </c>
      <c r="D39" s="193">
        <v>60</v>
      </c>
      <c r="E39" s="193" t="s">
        <v>270</v>
      </c>
      <c r="F39" s="194">
        <v>12</v>
      </c>
      <c r="G39" s="194" t="s">
        <v>271</v>
      </c>
      <c r="H39" s="194">
        <v>9</v>
      </c>
      <c r="I39" s="193" t="s">
        <v>272</v>
      </c>
      <c r="J39" s="193">
        <v>18</v>
      </c>
      <c r="K39" s="194"/>
      <c r="L39" s="7"/>
    </row>
    <row r="40" spans="2:12" x14ac:dyDescent="0.3">
      <c r="B40" s="194">
        <v>24</v>
      </c>
      <c r="C40" s="193" t="s">
        <v>9</v>
      </c>
      <c r="D40" s="193">
        <v>57</v>
      </c>
      <c r="E40" s="193" t="s">
        <v>290</v>
      </c>
      <c r="F40" s="194">
        <v>12</v>
      </c>
      <c r="G40" s="194" t="s">
        <v>273</v>
      </c>
      <c r="H40" s="194">
        <v>9</v>
      </c>
      <c r="I40" s="193" t="s">
        <v>274</v>
      </c>
      <c r="J40" s="193">
        <v>19</v>
      </c>
      <c r="K40" s="194"/>
      <c r="L40" s="7"/>
    </row>
    <row r="41" spans="2:12" x14ac:dyDescent="0.3">
      <c r="B41" s="194">
        <v>25</v>
      </c>
      <c r="C41" s="193" t="s">
        <v>9</v>
      </c>
      <c r="D41" s="193">
        <v>63</v>
      </c>
      <c r="E41" s="193" t="s">
        <v>275</v>
      </c>
      <c r="F41" s="194">
        <v>12</v>
      </c>
      <c r="G41" s="194" t="s">
        <v>276</v>
      </c>
      <c r="H41" s="194">
        <v>9</v>
      </c>
      <c r="I41" s="193" t="s">
        <v>277</v>
      </c>
      <c r="J41" s="193">
        <v>61</v>
      </c>
      <c r="K41" s="194"/>
      <c r="L41" s="7"/>
    </row>
    <row r="42" spans="2:12" x14ac:dyDescent="0.3">
      <c r="B42" s="194">
        <v>26</v>
      </c>
      <c r="C42" s="193" t="s">
        <v>10</v>
      </c>
      <c r="D42" s="193">
        <v>13</v>
      </c>
      <c r="E42" s="193" t="s">
        <v>278</v>
      </c>
      <c r="F42" s="194">
        <v>12</v>
      </c>
      <c r="G42" s="194" t="s">
        <v>279</v>
      </c>
      <c r="H42" s="194">
        <v>9</v>
      </c>
      <c r="I42" s="193" t="s">
        <v>280</v>
      </c>
      <c r="J42" s="193">
        <v>47</v>
      </c>
      <c r="K42" s="194"/>
      <c r="L42" s="7"/>
    </row>
    <row r="43" spans="2:12" x14ac:dyDescent="0.3">
      <c r="B43" s="194">
        <v>27</v>
      </c>
      <c r="C43" s="193" t="s">
        <v>10</v>
      </c>
      <c r="D43" s="193">
        <v>35</v>
      </c>
      <c r="E43" s="193" t="s">
        <v>281</v>
      </c>
      <c r="F43" s="194">
        <v>12</v>
      </c>
      <c r="G43" s="194" t="s">
        <v>282</v>
      </c>
      <c r="H43" s="194">
        <v>9</v>
      </c>
      <c r="I43" s="193" t="s">
        <v>283</v>
      </c>
      <c r="J43" s="193">
        <v>41</v>
      </c>
      <c r="K43" s="194"/>
      <c r="L43" s="7"/>
    </row>
    <row r="44" spans="2:12" x14ac:dyDescent="0.3">
      <c r="B44" s="194">
        <v>28</v>
      </c>
      <c r="C44" s="193" t="s">
        <v>9</v>
      </c>
      <c r="D44" s="193">
        <v>16</v>
      </c>
      <c r="E44" s="193" t="s">
        <v>284</v>
      </c>
      <c r="F44" s="194">
        <v>12</v>
      </c>
      <c r="G44" s="194" t="s">
        <v>285</v>
      </c>
      <c r="H44" s="194">
        <v>9</v>
      </c>
      <c r="I44" s="193" t="s">
        <v>286</v>
      </c>
      <c r="J44" s="193">
        <v>46</v>
      </c>
      <c r="K44" s="194"/>
      <c r="L44" s="7"/>
    </row>
  </sheetData>
  <mergeCells count="3">
    <mergeCell ref="A10:C10"/>
    <mergeCell ref="D10:I10"/>
    <mergeCell ref="D4:K4"/>
  </mergeCells>
  <printOptions horizontalCentered="1"/>
  <pageMargins left="0.23622047244094491" right="0.23622047244094491" top="0.74803149606299213" bottom="0.15748031496062992" header="0.31496062992125984" footer="0.31496062992125984"/>
  <pageSetup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A487-A5DF-4F58-AB7C-8CAF4110E63A}">
  <dimension ref="B2:I49"/>
  <sheetViews>
    <sheetView topLeftCell="A33" zoomScaleNormal="100" workbookViewId="0">
      <selection activeCell="L15" sqref="L15"/>
    </sheetView>
  </sheetViews>
  <sheetFormatPr baseColWidth="10" defaultRowHeight="18" x14ac:dyDescent="0.35"/>
  <cols>
    <col min="2" max="3" width="3" bestFit="1" customWidth="1"/>
    <col min="4" max="4" width="19.44140625" customWidth="1"/>
    <col min="5" max="5" width="2.5546875" bestFit="1" customWidth="1"/>
    <col min="6" max="6" width="7.109375" bestFit="1" customWidth="1"/>
    <col min="7" max="7" width="5.109375" bestFit="1" customWidth="1"/>
    <col min="8" max="8" width="6" bestFit="1" customWidth="1"/>
    <col min="9" max="9" width="11.5546875" style="25"/>
  </cols>
  <sheetData>
    <row r="2" spans="2:9" x14ac:dyDescent="0.35">
      <c r="B2" s="5">
        <v>61</v>
      </c>
      <c r="C2" s="5">
        <v>61</v>
      </c>
      <c r="D2" s="52" t="s">
        <v>70</v>
      </c>
      <c r="E2" s="1" t="s">
        <v>9</v>
      </c>
      <c r="F2" s="63" t="s">
        <v>69</v>
      </c>
      <c r="G2" s="1" t="s">
        <v>45</v>
      </c>
      <c r="H2" s="2" t="s">
        <v>133</v>
      </c>
      <c r="I2" s="179">
        <v>1</v>
      </c>
    </row>
    <row r="3" spans="2:9" x14ac:dyDescent="0.35">
      <c r="B3" s="5">
        <v>45</v>
      </c>
      <c r="C3" s="5">
        <v>45</v>
      </c>
      <c r="D3" s="52" t="s">
        <v>77</v>
      </c>
      <c r="E3" s="1" t="s">
        <v>9</v>
      </c>
      <c r="F3" s="63" t="s">
        <v>69</v>
      </c>
      <c r="G3" s="1" t="s">
        <v>5</v>
      </c>
      <c r="H3" s="2" t="s">
        <v>134</v>
      </c>
      <c r="I3" s="179">
        <v>2</v>
      </c>
    </row>
    <row r="4" spans="2:9" ht="18.600000000000001" thickBot="1" x14ac:dyDescent="0.4">
      <c r="B4" s="12">
        <v>76</v>
      </c>
      <c r="C4" s="12">
        <v>76</v>
      </c>
      <c r="D4" s="55" t="s">
        <v>86</v>
      </c>
      <c r="E4" s="64" t="s">
        <v>9</v>
      </c>
      <c r="F4" s="64" t="s">
        <v>69</v>
      </c>
      <c r="G4" s="64" t="s">
        <v>11</v>
      </c>
      <c r="H4" s="15" t="s">
        <v>135</v>
      </c>
      <c r="I4" s="179">
        <v>3</v>
      </c>
    </row>
    <row r="5" spans="2:9" x14ac:dyDescent="0.35">
      <c r="B5" s="8">
        <v>19</v>
      </c>
      <c r="C5" s="8">
        <v>19</v>
      </c>
      <c r="D5" s="57" t="s">
        <v>72</v>
      </c>
      <c r="E5" s="66" t="s">
        <v>9</v>
      </c>
      <c r="F5" s="67" t="s">
        <v>69</v>
      </c>
      <c r="G5" s="66" t="s">
        <v>5</v>
      </c>
      <c r="H5" s="37" t="s">
        <v>136</v>
      </c>
      <c r="I5" s="180">
        <v>4</v>
      </c>
    </row>
    <row r="6" spans="2:9" x14ac:dyDescent="0.35">
      <c r="B6" s="5">
        <v>66</v>
      </c>
      <c r="C6" s="5">
        <v>66</v>
      </c>
      <c r="D6" s="52" t="s">
        <v>82</v>
      </c>
      <c r="E6" s="1" t="s">
        <v>9</v>
      </c>
      <c r="F6" s="63" t="s">
        <v>69</v>
      </c>
      <c r="G6" s="1" t="s">
        <v>83</v>
      </c>
      <c r="H6" s="2" t="s">
        <v>137</v>
      </c>
      <c r="I6" s="181">
        <v>5</v>
      </c>
    </row>
    <row r="7" spans="2:9" x14ac:dyDescent="0.35">
      <c r="B7" s="5">
        <v>43</v>
      </c>
      <c r="C7" s="5">
        <v>43</v>
      </c>
      <c r="D7" s="52" t="s">
        <v>80</v>
      </c>
      <c r="E7" s="1" t="s">
        <v>9</v>
      </c>
      <c r="F7" s="63" t="s">
        <v>69</v>
      </c>
      <c r="G7" s="1" t="s">
        <v>5</v>
      </c>
      <c r="H7" s="2" t="s">
        <v>138</v>
      </c>
      <c r="I7" s="180">
        <v>6</v>
      </c>
    </row>
    <row r="8" spans="2:9" x14ac:dyDescent="0.35">
      <c r="B8" s="5">
        <v>15</v>
      </c>
      <c r="C8" s="5">
        <v>15</v>
      </c>
      <c r="D8" s="52" t="s">
        <v>93</v>
      </c>
      <c r="E8" s="3" t="s">
        <v>9</v>
      </c>
      <c r="F8" s="134" t="s">
        <v>2</v>
      </c>
      <c r="G8" s="3" t="s">
        <v>5</v>
      </c>
      <c r="H8" s="132" t="s">
        <v>157</v>
      </c>
      <c r="I8" s="180">
        <v>7</v>
      </c>
    </row>
    <row r="9" spans="2:9" ht="18.600000000000001" thickBot="1" x14ac:dyDescent="0.4">
      <c r="B9" s="69">
        <v>57</v>
      </c>
      <c r="C9" s="69">
        <v>57</v>
      </c>
      <c r="D9" s="70" t="s">
        <v>63</v>
      </c>
      <c r="E9" s="71" t="s">
        <v>9</v>
      </c>
      <c r="F9" s="71" t="s">
        <v>56</v>
      </c>
      <c r="G9" s="71" t="s">
        <v>5</v>
      </c>
      <c r="H9" s="72" t="s">
        <v>139</v>
      </c>
      <c r="I9" s="180">
        <v>5</v>
      </c>
    </row>
    <row r="10" spans="2:9" x14ac:dyDescent="0.35">
      <c r="B10" s="8">
        <v>28</v>
      </c>
      <c r="C10" s="8">
        <v>28</v>
      </c>
      <c r="D10" s="57" t="s">
        <v>74</v>
      </c>
      <c r="E10" s="66" t="s">
        <v>9</v>
      </c>
      <c r="F10" s="66" t="s">
        <v>69</v>
      </c>
      <c r="G10" s="66" t="s">
        <v>5</v>
      </c>
      <c r="H10" s="37" t="s">
        <v>140</v>
      </c>
      <c r="I10" s="181">
        <v>8</v>
      </c>
    </row>
    <row r="11" spans="2:9" x14ac:dyDescent="0.35">
      <c r="B11" s="8">
        <v>16</v>
      </c>
      <c r="C11" s="8">
        <v>16</v>
      </c>
      <c r="D11" s="52" t="s">
        <v>71</v>
      </c>
      <c r="E11" s="1" t="s">
        <v>9</v>
      </c>
      <c r="F11" s="1" t="s">
        <v>69</v>
      </c>
      <c r="G11" s="1" t="s">
        <v>11</v>
      </c>
      <c r="H11" s="37" t="s">
        <v>141</v>
      </c>
      <c r="I11" s="180">
        <v>7</v>
      </c>
    </row>
    <row r="12" spans="2:9" x14ac:dyDescent="0.35">
      <c r="B12" s="8">
        <v>30</v>
      </c>
      <c r="C12" s="8">
        <v>30</v>
      </c>
      <c r="D12" s="52" t="s">
        <v>99</v>
      </c>
      <c r="E12" s="3" t="s">
        <v>9</v>
      </c>
      <c r="F12" s="3" t="s">
        <v>4</v>
      </c>
      <c r="G12" s="3" t="s">
        <v>5</v>
      </c>
      <c r="H12" s="136" t="s">
        <v>160</v>
      </c>
      <c r="I12" s="180">
        <v>6</v>
      </c>
    </row>
    <row r="13" spans="2:9" x14ac:dyDescent="0.35">
      <c r="B13" s="8">
        <v>60</v>
      </c>
      <c r="C13" s="8">
        <v>60</v>
      </c>
      <c r="D13" s="52" t="s">
        <v>68</v>
      </c>
      <c r="E13" s="1" t="s">
        <v>10</v>
      </c>
      <c r="F13" s="1" t="s">
        <v>69</v>
      </c>
      <c r="G13" s="1" t="s">
        <v>45</v>
      </c>
      <c r="H13" s="37" t="s">
        <v>142</v>
      </c>
      <c r="I13" s="180">
        <v>5</v>
      </c>
    </row>
    <row r="14" spans="2:9" x14ac:dyDescent="0.35">
      <c r="B14" s="8">
        <v>65</v>
      </c>
      <c r="C14" s="8">
        <v>65</v>
      </c>
      <c r="D14" s="52" t="s">
        <v>84</v>
      </c>
      <c r="E14" s="1" t="s">
        <v>9</v>
      </c>
      <c r="F14" s="1" t="s">
        <v>69</v>
      </c>
      <c r="G14" s="1" t="s">
        <v>11</v>
      </c>
      <c r="H14" s="37" t="s">
        <v>142</v>
      </c>
      <c r="I14" s="180">
        <v>4</v>
      </c>
    </row>
    <row r="15" spans="2:9" x14ac:dyDescent="0.35">
      <c r="B15" s="8">
        <v>55</v>
      </c>
      <c r="C15" s="8">
        <v>55</v>
      </c>
      <c r="D15" s="52" t="s">
        <v>81</v>
      </c>
      <c r="E15" s="1" t="s">
        <v>9</v>
      </c>
      <c r="F15" s="1" t="s">
        <v>69</v>
      </c>
      <c r="G15" s="1" t="s">
        <v>5</v>
      </c>
      <c r="H15" s="37" t="s">
        <v>143</v>
      </c>
      <c r="I15" s="180">
        <v>3</v>
      </c>
    </row>
    <row r="16" spans="2:9" x14ac:dyDescent="0.35">
      <c r="B16" s="8">
        <v>47</v>
      </c>
      <c r="C16" s="8">
        <v>47</v>
      </c>
      <c r="D16" s="52" t="s">
        <v>62</v>
      </c>
      <c r="E16" s="1" t="s">
        <v>9</v>
      </c>
      <c r="F16" s="1" t="s">
        <v>56</v>
      </c>
      <c r="G16" s="1" t="s">
        <v>5</v>
      </c>
      <c r="H16" s="37" t="s">
        <v>144</v>
      </c>
      <c r="I16" s="180">
        <v>2</v>
      </c>
    </row>
    <row r="17" spans="2:9" x14ac:dyDescent="0.35">
      <c r="B17" s="8">
        <v>31</v>
      </c>
      <c r="C17" s="8">
        <v>31</v>
      </c>
      <c r="D17" s="52" t="s">
        <v>94</v>
      </c>
      <c r="E17" s="3" t="s">
        <v>9</v>
      </c>
      <c r="F17" s="133" t="s">
        <v>2</v>
      </c>
      <c r="G17" s="3" t="s">
        <v>5</v>
      </c>
      <c r="H17" s="135" t="s">
        <v>158</v>
      </c>
      <c r="I17" s="180">
        <v>1</v>
      </c>
    </row>
    <row r="18" spans="2:9" x14ac:dyDescent="0.35">
      <c r="B18" s="8">
        <v>54</v>
      </c>
      <c r="C18" s="8">
        <v>54</v>
      </c>
      <c r="D18" s="52" t="s">
        <v>66</v>
      </c>
      <c r="E18" s="1" t="s">
        <v>9</v>
      </c>
      <c r="F18" s="1" t="s">
        <v>56</v>
      </c>
      <c r="G18" s="1" t="s">
        <v>5</v>
      </c>
      <c r="H18" s="37" t="s">
        <v>145</v>
      </c>
      <c r="I18" s="180">
        <v>1</v>
      </c>
    </row>
    <row r="19" spans="2:9" x14ac:dyDescent="0.35">
      <c r="B19" s="117">
        <v>33</v>
      </c>
      <c r="C19" s="117">
        <v>33</v>
      </c>
      <c r="D19" s="52" t="s">
        <v>44</v>
      </c>
      <c r="E19" s="3" t="s">
        <v>10</v>
      </c>
      <c r="F19" s="120" t="s">
        <v>1</v>
      </c>
      <c r="G19" s="3" t="s">
        <v>45</v>
      </c>
      <c r="H19" s="58" t="s">
        <v>121</v>
      </c>
      <c r="I19" s="180">
        <v>2</v>
      </c>
    </row>
    <row r="20" spans="2:9" x14ac:dyDescent="0.35">
      <c r="B20" s="5">
        <v>20</v>
      </c>
      <c r="C20" s="5">
        <v>20</v>
      </c>
      <c r="D20" s="52" t="s">
        <v>57</v>
      </c>
      <c r="E20" s="1" t="s">
        <v>10</v>
      </c>
      <c r="F20" s="130" t="s">
        <v>56</v>
      </c>
      <c r="G20" s="130" t="s">
        <v>41</v>
      </c>
      <c r="H20" s="113" t="s">
        <v>146</v>
      </c>
      <c r="I20" s="180">
        <v>3</v>
      </c>
    </row>
    <row r="21" spans="2:9" x14ac:dyDescent="0.35">
      <c r="B21" s="5">
        <v>24</v>
      </c>
      <c r="C21" s="5">
        <v>24</v>
      </c>
      <c r="D21" s="52" t="s">
        <v>60</v>
      </c>
      <c r="E21" s="1" t="s">
        <v>9</v>
      </c>
      <c r="F21" s="1" t="s">
        <v>56</v>
      </c>
      <c r="G21" s="1" t="s">
        <v>5</v>
      </c>
      <c r="H21" s="2" t="s">
        <v>147</v>
      </c>
      <c r="I21" s="180">
        <v>4</v>
      </c>
    </row>
    <row r="22" spans="2:9" x14ac:dyDescent="0.35">
      <c r="B22" s="5">
        <v>10</v>
      </c>
      <c r="C22" s="5">
        <v>10</v>
      </c>
      <c r="D22" s="52" t="s">
        <v>89</v>
      </c>
      <c r="E22" s="3" t="s">
        <v>9</v>
      </c>
      <c r="F22" s="3" t="s">
        <v>8</v>
      </c>
      <c r="G22" s="3" t="s">
        <v>5</v>
      </c>
      <c r="H22" s="132" t="s">
        <v>154</v>
      </c>
      <c r="I22" s="180">
        <v>5</v>
      </c>
    </row>
    <row r="23" spans="2:9" x14ac:dyDescent="0.35">
      <c r="B23" s="5">
        <v>51</v>
      </c>
      <c r="C23" s="5">
        <v>51</v>
      </c>
      <c r="D23" s="52" t="s">
        <v>96</v>
      </c>
      <c r="E23" s="3" t="s">
        <v>9</v>
      </c>
      <c r="F23" s="133" t="s">
        <v>2</v>
      </c>
      <c r="G23" s="3" t="s">
        <v>11</v>
      </c>
      <c r="H23" s="132" t="s">
        <v>159</v>
      </c>
      <c r="I23" s="180">
        <v>6</v>
      </c>
    </row>
    <row r="24" spans="2:9" x14ac:dyDescent="0.35">
      <c r="B24" s="5">
        <v>29</v>
      </c>
      <c r="C24" s="5">
        <v>29</v>
      </c>
      <c r="D24" s="52" t="s">
        <v>58</v>
      </c>
      <c r="E24" s="1" t="s">
        <v>10</v>
      </c>
      <c r="F24" s="130" t="s">
        <v>56</v>
      </c>
      <c r="G24" s="130" t="s">
        <v>41</v>
      </c>
      <c r="H24" s="113" t="s">
        <v>148</v>
      </c>
      <c r="I24" s="180">
        <v>7</v>
      </c>
    </row>
    <row r="25" spans="2:9" x14ac:dyDescent="0.35">
      <c r="B25" s="7">
        <v>58</v>
      </c>
      <c r="C25" s="7">
        <v>58</v>
      </c>
      <c r="D25" s="52" t="s">
        <v>50</v>
      </c>
      <c r="E25" s="3" t="s">
        <v>9</v>
      </c>
      <c r="F25" s="112" t="s">
        <v>3</v>
      </c>
      <c r="G25" s="3" t="s">
        <v>5</v>
      </c>
      <c r="H25" s="105" t="s">
        <v>132</v>
      </c>
      <c r="I25" s="180" t="s">
        <v>192</v>
      </c>
    </row>
    <row r="26" spans="2:9" x14ac:dyDescent="0.35">
      <c r="B26" s="7">
        <v>64</v>
      </c>
      <c r="C26" s="7">
        <v>64</v>
      </c>
      <c r="D26" s="52" t="s">
        <v>122</v>
      </c>
      <c r="E26" s="3" t="s">
        <v>9</v>
      </c>
      <c r="F26" s="112" t="s">
        <v>1</v>
      </c>
      <c r="G26" s="3" t="s">
        <v>5</v>
      </c>
      <c r="H26" s="105" t="s">
        <v>123</v>
      </c>
      <c r="I26" s="181">
        <v>8</v>
      </c>
    </row>
    <row r="27" spans="2:9" x14ac:dyDescent="0.35">
      <c r="B27" s="5">
        <v>35</v>
      </c>
      <c r="C27" s="5">
        <v>35</v>
      </c>
      <c r="D27" s="52" t="s">
        <v>88</v>
      </c>
      <c r="E27" s="3" t="s">
        <v>10</v>
      </c>
      <c r="F27" s="3" t="s">
        <v>8</v>
      </c>
      <c r="G27" s="3" t="s">
        <v>11</v>
      </c>
      <c r="H27" s="132" t="s">
        <v>153</v>
      </c>
      <c r="I27" s="180">
        <v>7</v>
      </c>
    </row>
    <row r="28" spans="2:9" x14ac:dyDescent="0.35">
      <c r="B28" s="5">
        <v>5</v>
      </c>
      <c r="C28" s="5">
        <v>5</v>
      </c>
      <c r="D28" s="52" t="s">
        <v>100</v>
      </c>
      <c r="E28" s="3" t="s">
        <v>9</v>
      </c>
      <c r="F28" s="3" t="s">
        <v>101</v>
      </c>
      <c r="G28" s="3" t="s">
        <v>5</v>
      </c>
      <c r="H28" s="132" t="s">
        <v>163</v>
      </c>
      <c r="I28" s="180">
        <v>6</v>
      </c>
    </row>
    <row r="29" spans="2:9" x14ac:dyDescent="0.35">
      <c r="B29" s="5">
        <v>59</v>
      </c>
      <c r="C29" s="5">
        <v>59</v>
      </c>
      <c r="D29" s="52" t="s">
        <v>64</v>
      </c>
      <c r="E29" s="1" t="s">
        <v>65</v>
      </c>
      <c r="F29" s="1" t="s">
        <v>56</v>
      </c>
      <c r="G29" s="1" t="s">
        <v>5</v>
      </c>
      <c r="H29" s="2" t="s">
        <v>149</v>
      </c>
      <c r="I29" s="180">
        <v>5</v>
      </c>
    </row>
    <row r="30" spans="2:9" x14ac:dyDescent="0.35">
      <c r="B30" s="5">
        <v>13</v>
      </c>
      <c r="C30" s="5">
        <v>13</v>
      </c>
      <c r="D30" s="52" t="s">
        <v>90</v>
      </c>
      <c r="E30" s="3" t="s">
        <v>10</v>
      </c>
      <c r="F30" s="3" t="s">
        <v>2</v>
      </c>
      <c r="G30" s="3" t="s">
        <v>11</v>
      </c>
      <c r="H30" s="132" t="s">
        <v>155</v>
      </c>
      <c r="I30" s="180">
        <v>4</v>
      </c>
    </row>
    <row r="31" spans="2:9" x14ac:dyDescent="0.35">
      <c r="B31" s="7">
        <v>6</v>
      </c>
      <c r="C31" s="7">
        <v>6</v>
      </c>
      <c r="D31" s="52" t="s">
        <v>46</v>
      </c>
      <c r="E31" s="3" t="s">
        <v>9</v>
      </c>
      <c r="F31" s="112" t="s">
        <v>1</v>
      </c>
      <c r="G31" s="3" t="s">
        <v>5</v>
      </c>
      <c r="H31" s="105" t="s">
        <v>124</v>
      </c>
      <c r="I31" s="180">
        <v>3</v>
      </c>
    </row>
    <row r="32" spans="2:9" x14ac:dyDescent="0.35">
      <c r="B32" s="5">
        <v>4</v>
      </c>
      <c r="C32" s="5">
        <v>4</v>
      </c>
      <c r="D32" s="52" t="s">
        <v>55</v>
      </c>
      <c r="E32" s="1" t="s">
        <v>10</v>
      </c>
      <c r="F32" s="130" t="s">
        <v>56</v>
      </c>
      <c r="G32" s="130" t="s">
        <v>41</v>
      </c>
      <c r="H32" s="113" t="s">
        <v>150</v>
      </c>
      <c r="I32" s="180">
        <v>2</v>
      </c>
    </row>
    <row r="33" spans="2:9" x14ac:dyDescent="0.35">
      <c r="B33" s="5">
        <v>53</v>
      </c>
      <c r="C33" s="5">
        <v>53</v>
      </c>
      <c r="D33" s="52" t="s">
        <v>59</v>
      </c>
      <c r="E33" s="1" t="s">
        <v>10</v>
      </c>
      <c r="F33" s="130" t="s">
        <v>56</v>
      </c>
      <c r="G33" s="130" t="s">
        <v>5</v>
      </c>
      <c r="H33" s="113" t="s">
        <v>151</v>
      </c>
      <c r="I33" s="180">
        <v>1</v>
      </c>
    </row>
    <row r="34" spans="2:9" x14ac:dyDescent="0.35">
      <c r="B34" s="7">
        <v>21</v>
      </c>
      <c r="C34" s="7">
        <v>21</v>
      </c>
      <c r="D34" s="52" t="s">
        <v>43</v>
      </c>
      <c r="E34" s="3" t="s">
        <v>10</v>
      </c>
      <c r="F34" s="120" t="s">
        <v>1</v>
      </c>
      <c r="G34" s="3" t="s">
        <v>41</v>
      </c>
      <c r="H34" s="105" t="s">
        <v>125</v>
      </c>
      <c r="I34" s="180">
        <v>1</v>
      </c>
    </row>
    <row r="35" spans="2:9" x14ac:dyDescent="0.35">
      <c r="B35" s="7">
        <v>50</v>
      </c>
      <c r="C35" s="7">
        <v>50</v>
      </c>
      <c r="D35" s="52" t="s">
        <v>39</v>
      </c>
      <c r="E35" s="3" t="s">
        <v>10</v>
      </c>
      <c r="F35" s="112" t="s">
        <v>6</v>
      </c>
      <c r="G35" s="3" t="s">
        <v>11</v>
      </c>
      <c r="H35" s="105" t="s">
        <v>117</v>
      </c>
      <c r="I35" s="180">
        <v>2</v>
      </c>
    </row>
    <row r="36" spans="2:9" x14ac:dyDescent="0.35">
      <c r="B36" s="7">
        <v>44</v>
      </c>
      <c r="C36" s="7">
        <v>44</v>
      </c>
      <c r="D36" s="52" t="s">
        <v>126</v>
      </c>
      <c r="E36" s="3" t="s">
        <v>9</v>
      </c>
      <c r="F36" s="112" t="s">
        <v>1</v>
      </c>
      <c r="G36" s="3" t="s">
        <v>5</v>
      </c>
      <c r="H36" s="105" t="s">
        <v>127</v>
      </c>
      <c r="I36" s="180">
        <v>3</v>
      </c>
    </row>
    <row r="37" spans="2:9" x14ac:dyDescent="0.35">
      <c r="B37" s="109">
        <v>69</v>
      </c>
      <c r="C37" s="109">
        <v>69</v>
      </c>
      <c r="D37" s="175" t="s">
        <v>49</v>
      </c>
      <c r="E37" s="110" t="s">
        <v>10</v>
      </c>
      <c r="F37" s="123" t="s">
        <v>3</v>
      </c>
      <c r="G37" s="110" t="s">
        <v>41</v>
      </c>
      <c r="H37" s="111" t="s">
        <v>131</v>
      </c>
      <c r="I37" s="180">
        <v>4</v>
      </c>
    </row>
    <row r="38" spans="2:9" x14ac:dyDescent="0.35">
      <c r="B38" s="7">
        <v>25</v>
      </c>
      <c r="C38" s="7">
        <v>25</v>
      </c>
      <c r="D38" s="52" t="s">
        <v>47</v>
      </c>
      <c r="E38" s="3" t="s">
        <v>10</v>
      </c>
      <c r="F38" s="112" t="s">
        <v>3</v>
      </c>
      <c r="G38" s="3" t="s">
        <v>5</v>
      </c>
      <c r="H38" s="105" t="s">
        <v>129</v>
      </c>
      <c r="I38" s="180">
        <v>5</v>
      </c>
    </row>
    <row r="39" spans="2:9" x14ac:dyDescent="0.35">
      <c r="B39" s="7">
        <v>23</v>
      </c>
      <c r="C39" s="7">
        <v>23</v>
      </c>
      <c r="D39" s="52" t="s">
        <v>48</v>
      </c>
      <c r="E39" s="3" t="s">
        <v>10</v>
      </c>
      <c r="F39" s="112" t="s">
        <v>3</v>
      </c>
      <c r="G39" s="3" t="s">
        <v>41</v>
      </c>
      <c r="H39" s="105" t="s">
        <v>130</v>
      </c>
      <c r="I39" s="180">
        <v>6</v>
      </c>
    </row>
    <row r="40" spans="2:9" x14ac:dyDescent="0.35">
      <c r="B40" s="7">
        <v>26</v>
      </c>
      <c r="C40" s="7">
        <v>26</v>
      </c>
      <c r="D40" s="52" t="s">
        <v>40</v>
      </c>
      <c r="E40" s="3" t="s">
        <v>9</v>
      </c>
      <c r="F40" s="112" t="s">
        <v>6</v>
      </c>
      <c r="G40" s="3" t="s">
        <v>41</v>
      </c>
      <c r="H40" s="105" t="s">
        <v>118</v>
      </c>
      <c r="I40" s="180">
        <v>7</v>
      </c>
    </row>
    <row r="41" spans="2:9" ht="18.600000000000001" thickBot="1" x14ac:dyDescent="0.4">
      <c r="B41" s="13">
        <v>7</v>
      </c>
      <c r="C41" s="13">
        <v>7</v>
      </c>
      <c r="D41" s="55" t="s">
        <v>37</v>
      </c>
      <c r="E41" s="114" t="s">
        <v>10</v>
      </c>
      <c r="F41" s="115" t="s">
        <v>6</v>
      </c>
      <c r="G41" s="114" t="s">
        <v>5</v>
      </c>
      <c r="H41" s="116" t="s">
        <v>119</v>
      </c>
      <c r="I41" s="181">
        <v>8</v>
      </c>
    </row>
    <row r="42" spans="2:9" x14ac:dyDescent="0.35">
      <c r="B42" s="7">
        <v>3</v>
      </c>
      <c r="C42" s="7">
        <v>3</v>
      </c>
      <c r="D42" s="52" t="s">
        <v>38</v>
      </c>
      <c r="E42" s="3" t="s">
        <v>10</v>
      </c>
      <c r="F42" s="112" t="s">
        <v>6</v>
      </c>
      <c r="G42" s="3" t="s">
        <v>5</v>
      </c>
      <c r="H42" s="105" t="s">
        <v>120</v>
      </c>
      <c r="I42" s="181">
        <v>8</v>
      </c>
    </row>
    <row r="43" spans="2:9" x14ac:dyDescent="0.35">
      <c r="B43" s="7">
        <v>18</v>
      </c>
      <c r="C43" s="7">
        <v>18</v>
      </c>
      <c r="D43" s="52" t="s">
        <v>33</v>
      </c>
      <c r="E43" s="3" t="s">
        <v>10</v>
      </c>
      <c r="F43" s="3" t="s">
        <v>7</v>
      </c>
      <c r="G43" s="3" t="s">
        <v>11</v>
      </c>
      <c r="H43" s="105" t="s">
        <v>112</v>
      </c>
      <c r="I43" s="180">
        <v>7</v>
      </c>
    </row>
    <row r="44" spans="2:9" x14ac:dyDescent="0.35">
      <c r="B44" s="7">
        <v>1</v>
      </c>
      <c r="C44" s="7">
        <v>1</v>
      </c>
      <c r="D44" s="52" t="s">
        <v>36</v>
      </c>
      <c r="E44" s="3" t="s">
        <v>9</v>
      </c>
      <c r="F44" s="3" t="s">
        <v>7</v>
      </c>
      <c r="G44" s="3" t="s">
        <v>5</v>
      </c>
      <c r="H44" s="105" t="s">
        <v>113</v>
      </c>
      <c r="I44" s="180">
        <v>6</v>
      </c>
    </row>
    <row r="45" spans="2:9" x14ac:dyDescent="0.35">
      <c r="B45" s="5">
        <v>40</v>
      </c>
      <c r="C45" s="5">
        <v>40</v>
      </c>
      <c r="D45" s="52" t="s">
        <v>92</v>
      </c>
      <c r="E45" s="3" t="s">
        <v>10</v>
      </c>
      <c r="F45" s="133" t="s">
        <v>2</v>
      </c>
      <c r="G45" s="3" t="s">
        <v>5</v>
      </c>
      <c r="H45" s="132" t="s">
        <v>156</v>
      </c>
      <c r="I45" s="180" t="s">
        <v>165</v>
      </c>
    </row>
    <row r="46" spans="2:9" x14ac:dyDescent="0.35">
      <c r="B46" s="7">
        <v>49</v>
      </c>
      <c r="C46" s="7">
        <v>49</v>
      </c>
      <c r="D46" s="52" t="s">
        <v>35</v>
      </c>
      <c r="E46" s="3" t="s">
        <v>9</v>
      </c>
      <c r="F46" s="3" t="s">
        <v>7</v>
      </c>
      <c r="G46" s="3" t="s">
        <v>11</v>
      </c>
      <c r="H46" s="105" t="s">
        <v>114</v>
      </c>
      <c r="I46" s="180">
        <v>4</v>
      </c>
    </row>
    <row r="47" spans="2:9" x14ac:dyDescent="0.35">
      <c r="B47" s="7">
        <v>32</v>
      </c>
      <c r="C47" s="7">
        <v>32</v>
      </c>
      <c r="D47" s="52" t="s">
        <v>34</v>
      </c>
      <c r="E47" s="3" t="s">
        <v>9</v>
      </c>
      <c r="F47" s="3" t="s">
        <v>7</v>
      </c>
      <c r="G47" s="3" t="s">
        <v>5</v>
      </c>
      <c r="H47" s="105" t="s">
        <v>115</v>
      </c>
      <c r="I47" s="180">
        <v>3</v>
      </c>
    </row>
    <row r="48" spans="2:9" x14ac:dyDescent="0.35">
      <c r="B48" s="7">
        <v>17</v>
      </c>
      <c r="C48" s="7">
        <v>17</v>
      </c>
      <c r="D48" s="52" t="s">
        <v>32</v>
      </c>
      <c r="E48" s="3" t="s">
        <v>10</v>
      </c>
      <c r="F48" s="112" t="s">
        <v>7</v>
      </c>
      <c r="G48" s="3" t="s">
        <v>11</v>
      </c>
      <c r="H48" s="105" t="s">
        <v>116</v>
      </c>
      <c r="I48" s="180">
        <v>2</v>
      </c>
    </row>
    <row r="49" spans="2:9" ht="18.600000000000001" thickBot="1" x14ac:dyDescent="0.4">
      <c r="B49" s="12">
        <v>80</v>
      </c>
      <c r="C49" s="12">
        <v>80</v>
      </c>
      <c r="D49" s="122" t="s">
        <v>161</v>
      </c>
      <c r="E49" s="114" t="s">
        <v>10</v>
      </c>
      <c r="F49" s="114" t="s">
        <v>101</v>
      </c>
      <c r="G49" s="114" t="s">
        <v>5</v>
      </c>
      <c r="H49" s="12" t="s">
        <v>162</v>
      </c>
      <c r="I49" s="180">
        <v>1</v>
      </c>
    </row>
  </sheetData>
  <sortState xmlns:xlrd2="http://schemas.microsoft.com/office/spreadsheetml/2017/richdata2" ref="B2:H49">
    <sortCondition ref="H2:H49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64C1-E509-42B5-AB5E-888EC341EA33}">
  <dimension ref="B2:I12"/>
  <sheetViews>
    <sheetView workbookViewId="0">
      <selection activeCell="L7" sqref="L7"/>
    </sheetView>
  </sheetViews>
  <sheetFormatPr baseColWidth="10" defaultRowHeight="14.4" x14ac:dyDescent="0.3"/>
  <cols>
    <col min="1" max="1" width="3.6640625" customWidth="1"/>
    <col min="2" max="2" width="3.77734375" style="6" customWidth="1"/>
    <col min="3" max="3" width="3.6640625" style="6" bestFit="1" customWidth="1"/>
    <col min="4" max="4" width="32.6640625" customWidth="1"/>
    <col min="5" max="5" width="7.33203125" style="6" customWidth="1"/>
    <col min="6" max="6" width="12.77734375" style="6" customWidth="1"/>
    <col min="7" max="7" width="9" style="6" customWidth="1"/>
    <col min="8" max="8" width="11.21875" style="6" customWidth="1"/>
    <col min="9" max="9" width="12.5546875" style="6" customWidth="1"/>
  </cols>
  <sheetData>
    <row r="2" spans="2:9" ht="18" x14ac:dyDescent="0.35">
      <c r="B2" s="198" t="s">
        <v>313</v>
      </c>
      <c r="C2" s="198"/>
      <c r="D2" s="198"/>
      <c r="E2" s="198"/>
      <c r="F2" s="198"/>
      <c r="G2" s="198"/>
      <c r="H2" s="198"/>
      <c r="I2" s="198"/>
    </row>
    <row r="5" spans="2:9" ht="29.4" customHeight="1" x14ac:dyDescent="0.3">
      <c r="B5" s="199" t="s">
        <v>13</v>
      </c>
      <c r="C5" s="199" t="s">
        <v>186</v>
      </c>
      <c r="D5" s="199" t="s">
        <v>314</v>
      </c>
      <c r="E5" s="201" t="s">
        <v>202</v>
      </c>
      <c r="F5" s="201" t="s">
        <v>203</v>
      </c>
      <c r="G5" s="201" t="s">
        <v>204</v>
      </c>
      <c r="H5" s="201" t="s">
        <v>205</v>
      </c>
      <c r="I5" s="201" t="s">
        <v>206</v>
      </c>
    </row>
    <row r="6" spans="2:9" ht="29.4" customHeight="1" x14ac:dyDescent="0.3">
      <c r="B6" s="200">
        <v>1</v>
      </c>
      <c r="C6" s="200">
        <v>90</v>
      </c>
      <c r="D6" s="199" t="s">
        <v>309</v>
      </c>
      <c r="E6" s="200">
        <v>6</v>
      </c>
      <c r="F6" s="200" t="s">
        <v>291</v>
      </c>
      <c r="G6" s="200" t="s">
        <v>292</v>
      </c>
      <c r="H6" s="200" t="s">
        <v>293</v>
      </c>
      <c r="I6" s="200" t="s">
        <v>294</v>
      </c>
    </row>
    <row r="7" spans="2:9" ht="29.4" customHeight="1" x14ac:dyDescent="0.3">
      <c r="B7" s="200">
        <v>2</v>
      </c>
      <c r="C7" s="200">
        <v>91</v>
      </c>
      <c r="D7" s="199" t="s">
        <v>310</v>
      </c>
      <c r="E7" s="200">
        <v>6</v>
      </c>
      <c r="F7" s="200" t="s">
        <v>312</v>
      </c>
      <c r="G7" s="200" t="s">
        <v>292</v>
      </c>
      <c r="H7" s="200" t="s">
        <v>293</v>
      </c>
      <c r="I7" s="200" t="s">
        <v>294</v>
      </c>
    </row>
    <row r="8" spans="2:9" ht="29.4" customHeight="1" x14ac:dyDescent="0.3">
      <c r="B8" s="200">
        <v>3</v>
      </c>
      <c r="C8" s="200">
        <v>92</v>
      </c>
      <c r="D8" s="199" t="s">
        <v>311</v>
      </c>
      <c r="E8" s="200">
        <v>6</v>
      </c>
      <c r="F8" s="200" t="s">
        <v>295</v>
      </c>
      <c r="G8" s="200" t="s">
        <v>292</v>
      </c>
      <c r="H8" s="200" t="s">
        <v>293</v>
      </c>
      <c r="I8" s="200" t="s">
        <v>296</v>
      </c>
    </row>
    <row r="9" spans="2:9" ht="29.4" customHeight="1" x14ac:dyDescent="0.3">
      <c r="B9" s="200">
        <v>4</v>
      </c>
      <c r="C9" s="200">
        <v>89</v>
      </c>
      <c r="D9" s="199" t="s">
        <v>308</v>
      </c>
      <c r="E9" s="200">
        <v>6</v>
      </c>
      <c r="F9" s="200" t="s">
        <v>297</v>
      </c>
      <c r="G9" s="200" t="s">
        <v>292</v>
      </c>
      <c r="H9" s="200" t="s">
        <v>293</v>
      </c>
      <c r="I9" s="200" t="s">
        <v>298</v>
      </c>
    </row>
    <row r="10" spans="2:9" ht="29.4" customHeight="1" x14ac:dyDescent="0.3">
      <c r="B10" s="200">
        <v>5</v>
      </c>
      <c r="C10" s="200">
        <v>87</v>
      </c>
      <c r="D10" s="199" t="s">
        <v>307</v>
      </c>
      <c r="E10" s="200">
        <v>6</v>
      </c>
      <c r="F10" s="200" t="s">
        <v>299</v>
      </c>
      <c r="G10" s="200" t="s">
        <v>292</v>
      </c>
      <c r="H10" s="200" t="s">
        <v>293</v>
      </c>
      <c r="I10" s="200" t="s">
        <v>300</v>
      </c>
    </row>
    <row r="11" spans="2:9" ht="29.4" customHeight="1" x14ac:dyDescent="0.3">
      <c r="B11" s="200">
        <v>6</v>
      </c>
      <c r="C11" s="200">
        <v>88</v>
      </c>
      <c r="D11" s="199" t="s">
        <v>306</v>
      </c>
      <c r="E11" s="200">
        <v>6</v>
      </c>
      <c r="F11" s="200" t="s">
        <v>301</v>
      </c>
      <c r="G11" s="200" t="s">
        <v>292</v>
      </c>
      <c r="H11" s="200" t="s">
        <v>293</v>
      </c>
      <c r="I11" s="200" t="s">
        <v>302</v>
      </c>
    </row>
    <row r="12" spans="2:9" ht="29.4" customHeight="1" x14ac:dyDescent="0.3">
      <c r="B12" s="200">
        <v>7</v>
      </c>
      <c r="C12" s="200">
        <v>86</v>
      </c>
      <c r="D12" s="199" t="s">
        <v>305</v>
      </c>
      <c r="E12" s="200">
        <v>4</v>
      </c>
      <c r="F12" s="200" t="s">
        <v>303</v>
      </c>
      <c r="G12" s="200">
        <v>3</v>
      </c>
      <c r="H12" s="200" t="s">
        <v>293</v>
      </c>
      <c r="I12" s="200" t="s">
        <v>304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 KM JEUNES</vt:lpstr>
      <vt:lpstr>1 km jeunes </vt:lpstr>
      <vt:lpstr>1 km adulte </vt:lpstr>
      <vt:lpstr>10 km adultes</vt:lpstr>
      <vt:lpstr>relais équipe</vt:lpstr>
      <vt:lpstr>relais résultats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Dubreuil</dc:creator>
  <cp:lastModifiedBy>Pascal Dubreuil</cp:lastModifiedBy>
  <cp:lastPrinted>2024-08-18T18:48:01Z</cp:lastPrinted>
  <dcterms:created xsi:type="dcterms:W3CDTF">2015-06-05T18:19:34Z</dcterms:created>
  <dcterms:modified xsi:type="dcterms:W3CDTF">2024-08-18T23:37:42Z</dcterms:modified>
</cp:coreProperties>
</file>