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patin\Championat Canadien\2024\résultats\"/>
    </mc:Choice>
  </mc:AlternateContent>
  <xr:revisionPtr revIDLastSave="0" documentId="13_ncr:1_{8D2B6DE6-2434-422D-A137-254015B26E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ini-primaire-juvenil-freshmen" sheetId="4" r:id="rId1"/>
    <sheet name="junior-senior" sheetId="11" r:id="rId2"/>
    <sheet name="maitre" sheetId="1" r:id="rId3"/>
    <sheet name="5km" sheetId="8" r:id="rId4"/>
    <sheet name="5km maitre" sheetId="9" r:id="rId5"/>
    <sheet name="Points" sheetId="5" r:id="rId6"/>
    <sheet name="relais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1" l="1"/>
  <c r="G2" i="1"/>
  <c r="G1" i="4"/>
  <c r="E3" i="11" l="1"/>
  <c r="U29" i="1"/>
  <c r="U28" i="1" l="1"/>
  <c r="T28" i="1"/>
  <c r="U35" i="1"/>
  <c r="T35" i="1"/>
  <c r="U30" i="1"/>
  <c r="T30" i="1"/>
  <c r="U20" i="1"/>
  <c r="T20" i="1"/>
  <c r="T29" i="1" l="1"/>
  <c r="V44" i="4"/>
  <c r="U44" i="4"/>
  <c r="U37" i="4"/>
  <c r="V37" i="4"/>
  <c r="V24" i="4"/>
  <c r="V17" i="4"/>
  <c r="U24" i="4"/>
  <c r="U17" i="4" l="1"/>
  <c r="F2" i="8"/>
  <c r="F3" i="8" s="1"/>
  <c r="G2" i="4" l="1"/>
  <c r="D5" i="4" l="1"/>
</calcChain>
</file>

<file path=xl/sharedStrings.xml><?xml version="1.0" encoding="utf-8"?>
<sst xmlns="http://schemas.openxmlformats.org/spreadsheetml/2006/main" count="733" uniqueCount="346">
  <si>
    <t>Nom</t>
  </si>
  <si>
    <t>province</t>
  </si>
  <si>
    <t>11-12</t>
  </si>
  <si>
    <t>46+</t>
  </si>
  <si>
    <t>13-14</t>
  </si>
  <si>
    <t>56+</t>
  </si>
  <si>
    <t>QC</t>
  </si>
  <si>
    <t>9-10</t>
  </si>
  <si>
    <t>8-</t>
  </si>
  <si>
    <t>36+</t>
  </si>
  <si>
    <t>Sexe</t>
  </si>
  <si>
    <t>H</t>
  </si>
  <si>
    <t>F</t>
  </si>
  <si>
    <t>10-11 août 2019</t>
  </si>
  <si>
    <t>$ inscription</t>
  </si>
  <si>
    <t>ON</t>
  </si>
  <si>
    <t>NE</t>
  </si>
  <si>
    <t>CAT</t>
  </si>
  <si>
    <t>page 1/2</t>
  </si>
  <si>
    <t>200m CM</t>
  </si>
  <si>
    <t>500m</t>
  </si>
  <si>
    <t>300m</t>
  </si>
  <si>
    <t>#</t>
  </si>
  <si>
    <t>Final A et B</t>
  </si>
  <si>
    <t>points total</t>
  </si>
  <si>
    <t>position</t>
  </si>
  <si>
    <t>temps</t>
  </si>
  <si>
    <t xml:space="preserve">place </t>
  </si>
  <si>
    <t xml:space="preserve"> demi final</t>
  </si>
  <si>
    <t>place</t>
  </si>
  <si>
    <t>Points</t>
  </si>
  <si>
    <t>5 km a points</t>
  </si>
  <si>
    <t>points</t>
  </si>
  <si>
    <t>15 km élimination</t>
  </si>
  <si>
    <t>nb tours</t>
  </si>
  <si>
    <t>Final</t>
  </si>
  <si>
    <t xml:space="preserve">5 km </t>
  </si>
  <si>
    <t>2km</t>
  </si>
  <si>
    <t>1km</t>
  </si>
  <si>
    <t xml:space="preserve"> 1/4 </t>
  </si>
  <si>
    <t xml:space="preserve">points total </t>
  </si>
  <si>
    <t xml:space="preserve"> 1/ 4 de final A</t>
  </si>
  <si>
    <t>1 / 4 de final B</t>
  </si>
  <si>
    <t>1 / 4 de final C</t>
  </si>
  <si>
    <t>1 / 4 de final D</t>
  </si>
  <si>
    <t>1 / 2 final A</t>
  </si>
  <si>
    <t>1 /2 final B</t>
  </si>
  <si>
    <t>Final A</t>
  </si>
  <si>
    <t>Final B</t>
  </si>
  <si>
    <t>Final C</t>
  </si>
  <si>
    <t>Final D</t>
  </si>
  <si>
    <t>Total</t>
  </si>
  <si>
    <t xml:space="preserve">points </t>
  </si>
  <si>
    <t>total</t>
  </si>
  <si>
    <t>200 m CM</t>
  </si>
  <si>
    <t>Résultats</t>
  </si>
  <si>
    <t>1 à 4</t>
  </si>
  <si>
    <t>5 à 8</t>
  </si>
  <si>
    <t>9 à 12</t>
  </si>
  <si>
    <t>13 à 16</t>
  </si>
  <si>
    <t>17 à 20</t>
  </si>
  <si>
    <t>départ</t>
  </si>
  <si>
    <t>Départ</t>
  </si>
  <si>
    <t>MINI 8</t>
  </si>
  <si>
    <t>PRIMARY 9-10</t>
  </si>
  <si>
    <t>JUVENILE 11-12</t>
  </si>
  <si>
    <t>FRESHMEN 13-14</t>
  </si>
  <si>
    <t>JUNION WC 15-19 AND SENIOR WC 15+</t>
  </si>
  <si>
    <t>Championnat Canadien</t>
  </si>
  <si>
    <t>pt</t>
  </si>
  <si>
    <t>Place</t>
  </si>
  <si>
    <t>5 km maitre</t>
  </si>
  <si>
    <t>information</t>
  </si>
  <si>
    <t>jaune</t>
  </si>
  <si>
    <t>casque jaune</t>
  </si>
  <si>
    <t>chandail noir</t>
  </si>
  <si>
    <t>tout en noir casque rouge</t>
  </si>
  <si>
    <t>Nouveau Record Canadien</t>
  </si>
  <si>
    <t>PT</t>
  </si>
  <si>
    <t>J1</t>
  </si>
  <si>
    <t>J2</t>
  </si>
  <si>
    <t>17-18 août 2024</t>
  </si>
  <si>
    <t>OLYMPIQUE SPECIAUX 8</t>
  </si>
  <si>
    <t>100m</t>
  </si>
  <si>
    <t>Zahra Fikak</t>
  </si>
  <si>
    <t xml:space="preserve">Sophie Doucet </t>
  </si>
  <si>
    <t>Lee Ann Doyle</t>
  </si>
  <si>
    <t xml:space="preserve">Tymofii Barabash </t>
  </si>
  <si>
    <t xml:space="preserve">Gerald Fan </t>
  </si>
  <si>
    <t xml:space="preserve">Theo Chen </t>
  </si>
  <si>
    <t>NS</t>
  </si>
  <si>
    <t>COL</t>
  </si>
  <si>
    <t>Joannie Tremblay</t>
  </si>
  <si>
    <t>Hawa Fikak</t>
  </si>
  <si>
    <t>Renaud Michel</t>
  </si>
  <si>
    <t>Noah Martins</t>
  </si>
  <si>
    <t>Vincent Tremblay</t>
  </si>
  <si>
    <t>Tristan Archambault</t>
  </si>
  <si>
    <t>Ryan Diallo</t>
  </si>
  <si>
    <t xml:space="preserve">Rachel Fan </t>
  </si>
  <si>
    <t xml:space="preserve">Aditya Sadish </t>
  </si>
  <si>
    <t xml:space="preserve">Charlotte Robinson </t>
  </si>
  <si>
    <t xml:space="preserve">Attia Gilkes  </t>
  </si>
  <si>
    <t xml:space="preserve">Sofia Borbon </t>
  </si>
  <si>
    <t xml:space="preserve">Maude Dubreuil </t>
  </si>
  <si>
    <t xml:space="preserve">Akshat Sadish </t>
  </si>
  <si>
    <t xml:space="preserve">Yun Ge </t>
  </si>
  <si>
    <r>
      <t xml:space="preserve">Yannick </t>
    </r>
    <r>
      <rPr>
        <sz val="12"/>
        <color theme="1"/>
        <rFont val="Calibri"/>
        <family val="2"/>
        <scheme val="minor"/>
      </rPr>
      <t>Ansbert Nguekeng</t>
    </r>
  </si>
  <si>
    <r>
      <t xml:space="preserve">Xavier </t>
    </r>
    <r>
      <rPr>
        <sz val="12"/>
        <color theme="1"/>
        <rFont val="Calibri"/>
        <family val="2"/>
        <scheme val="minor"/>
      </rPr>
      <t>Couture Lanthier </t>
    </r>
  </si>
  <si>
    <t>h</t>
  </si>
  <si>
    <t>senior</t>
  </si>
  <si>
    <t>junior</t>
  </si>
  <si>
    <t>USA</t>
  </si>
  <si>
    <t>AUS</t>
  </si>
  <si>
    <t>FRA</t>
  </si>
  <si>
    <t>MAITRE + GRAND MAITRE + VETERAN + INTRODUCTION</t>
  </si>
  <si>
    <t>INT</t>
  </si>
  <si>
    <t>21 à 24</t>
  </si>
  <si>
    <t>25 à 28</t>
  </si>
  <si>
    <t>29 à 32</t>
  </si>
  <si>
    <r>
      <t xml:space="preserve">Points   </t>
    </r>
    <r>
      <rPr>
        <b/>
        <sz val="11"/>
        <color theme="1"/>
        <rFont val="Calibri"/>
        <family val="2"/>
        <scheme val="minor"/>
      </rPr>
      <t>position</t>
    </r>
    <r>
      <rPr>
        <sz val="11"/>
        <color theme="1"/>
        <rFont val="Calibri"/>
        <family val="2"/>
        <scheme val="minor"/>
      </rPr>
      <t xml:space="preserve">   points</t>
    </r>
  </si>
  <si>
    <t xml:space="preserve">Juan Borbon  </t>
  </si>
  <si>
    <t xml:space="preserve">Jose Meija  </t>
  </si>
  <si>
    <t xml:space="preserve">Jimmy Jouette  </t>
  </si>
  <si>
    <t xml:space="preserve">Lorenz Mammen  </t>
  </si>
  <si>
    <t xml:space="preserve">Evelyn Ricon   </t>
  </si>
  <si>
    <t xml:space="preserve">Manuela Pinzon </t>
  </si>
  <si>
    <t xml:space="preserve">Genevieve Robinson </t>
  </si>
  <si>
    <t xml:space="preserve">Annabelle Hainault </t>
  </si>
  <si>
    <t xml:space="preserve">Simon Dubreuil </t>
  </si>
  <si>
    <t xml:space="preserve">Adrien Charland </t>
  </si>
  <si>
    <t xml:space="preserve">Sami Diallo </t>
  </si>
  <si>
    <t>Mathis Richard</t>
  </si>
  <si>
    <t xml:space="preserve">Pierre Laurent </t>
  </si>
  <si>
    <t xml:space="preserve">Julien Armand </t>
  </si>
  <si>
    <t xml:space="preserve">Mathieu Way </t>
  </si>
  <si>
    <t xml:space="preserve">Peggy Menard </t>
  </si>
  <si>
    <t xml:space="preserve">Pascal Dubreuil </t>
  </si>
  <si>
    <t xml:space="preserve">Aaron Gilkes </t>
  </si>
  <si>
    <t xml:space="preserve">Martin Beaudry </t>
  </si>
  <si>
    <t xml:space="preserve">Yan Traversy </t>
  </si>
  <si>
    <t xml:space="preserve">Marco Grenier </t>
  </si>
  <si>
    <t xml:space="preserve">Bernard Barré </t>
  </si>
  <si>
    <t xml:space="preserve">Réjean Blais </t>
  </si>
  <si>
    <t xml:space="preserve">Peter Doucet </t>
  </si>
  <si>
    <t xml:space="preserve">Kyle Colasanti </t>
  </si>
  <si>
    <t xml:space="preserve">Yash Pandya </t>
  </si>
  <si>
    <t xml:space="preserve">Travis Boomhour </t>
  </si>
  <si>
    <t xml:space="preserve">Manuel Ho </t>
  </si>
  <si>
    <t xml:space="preserve">Negar Homayooni Izad </t>
  </si>
  <si>
    <t xml:space="preserve">Candy Wong </t>
  </si>
  <si>
    <t xml:space="preserve">Ricky Fan </t>
  </si>
  <si>
    <t xml:space="preserve">Lawrence Magloire </t>
  </si>
  <si>
    <t xml:space="preserve">Xingyan Han </t>
  </si>
  <si>
    <t xml:space="preserve">Juan Eduardo Lopez Baos </t>
  </si>
  <si>
    <t xml:space="preserve">Benjamin Lefebvre </t>
  </si>
  <si>
    <t xml:space="preserve">Maxime Lessard-Beaupré </t>
  </si>
  <si>
    <t xml:space="preserve">Arye Richards </t>
  </si>
  <si>
    <t xml:space="preserve">Julie Villeneuve </t>
  </si>
  <si>
    <t xml:space="preserve">Roxane Gray  </t>
  </si>
  <si>
    <t xml:space="preserve">Andy Haskel </t>
  </si>
  <si>
    <t xml:space="preserve">Simon Tremblay </t>
  </si>
  <si>
    <t>Légende 500 m  1/4, demi et final</t>
  </si>
  <si>
    <r>
      <t xml:space="preserve">Nicolas </t>
    </r>
    <r>
      <rPr>
        <sz val="12"/>
        <color theme="1"/>
        <rFont val="Calibri"/>
        <family val="2"/>
        <scheme val="minor"/>
      </rPr>
      <t xml:space="preserve">Desjardins-Lecavalier </t>
    </r>
  </si>
  <si>
    <t>S</t>
  </si>
  <si>
    <t>17 - 28 août 2024</t>
  </si>
  <si>
    <t xml:space="preserve">  participants</t>
  </si>
  <si>
    <t>Annabelle Marcoux</t>
  </si>
  <si>
    <t xml:space="preserve">Evan Ren </t>
  </si>
  <si>
    <t xml:space="preserve">Pierre Begin </t>
  </si>
  <si>
    <t>1/4</t>
  </si>
  <si>
    <t>1/2</t>
  </si>
  <si>
    <t>patineur  1</t>
  </si>
  <si>
    <t>patineur  2</t>
  </si>
  <si>
    <t>patineur  3</t>
  </si>
  <si>
    <t>patineur  4</t>
  </si>
  <si>
    <t>patineur  5</t>
  </si>
  <si>
    <t>patineur  6</t>
  </si>
  <si>
    <t>patineur  7</t>
  </si>
  <si>
    <t>patineur  8</t>
  </si>
  <si>
    <t>A</t>
  </si>
  <si>
    <t>B</t>
  </si>
  <si>
    <t>C</t>
  </si>
  <si>
    <t>D</t>
  </si>
  <si>
    <t>E</t>
  </si>
  <si>
    <t>G</t>
  </si>
  <si>
    <t>Grand prix VRL</t>
  </si>
  <si>
    <t>Rouge</t>
  </si>
  <si>
    <t>Blanc</t>
  </si>
  <si>
    <t>Jaune</t>
  </si>
  <si>
    <t>Vert</t>
  </si>
  <si>
    <t>Bleu</t>
  </si>
  <si>
    <t>VRL</t>
  </si>
  <si>
    <t>Marathon</t>
  </si>
  <si>
    <t># baton</t>
  </si>
  <si>
    <t>8 tours ?</t>
  </si>
  <si>
    <t>Relais</t>
  </si>
  <si>
    <t xml:space="preserve"> E</t>
  </si>
  <si>
    <t xml:space="preserve"> F</t>
  </si>
  <si>
    <t>Vague A</t>
  </si>
  <si>
    <t>Vague B</t>
  </si>
  <si>
    <t xml:space="preserve">  temps 500m</t>
  </si>
  <si>
    <t>1.18.655</t>
  </si>
  <si>
    <t>36.35</t>
  </si>
  <si>
    <t>34.65</t>
  </si>
  <si>
    <t>30.91</t>
  </si>
  <si>
    <t>30.83</t>
  </si>
  <si>
    <t>27.92</t>
  </si>
  <si>
    <t>25.24</t>
  </si>
  <si>
    <t>39.22</t>
  </si>
  <si>
    <t>26.34</t>
  </si>
  <si>
    <t>40.03</t>
  </si>
  <si>
    <t>25.12</t>
  </si>
  <si>
    <t>21.85</t>
  </si>
  <si>
    <t>28.15</t>
  </si>
  <si>
    <t>24.21</t>
  </si>
  <si>
    <t>25.19</t>
  </si>
  <si>
    <t>25.25</t>
  </si>
  <si>
    <t>25.49</t>
  </si>
  <si>
    <t>25.67</t>
  </si>
  <si>
    <t>25.35</t>
  </si>
  <si>
    <t>23.43</t>
  </si>
  <si>
    <t>28.85</t>
  </si>
  <si>
    <t>29.78</t>
  </si>
  <si>
    <t>24.51</t>
  </si>
  <si>
    <t>22.07</t>
  </si>
  <si>
    <t>23.36</t>
  </si>
  <si>
    <t>19.77</t>
  </si>
  <si>
    <t>25.00</t>
  </si>
  <si>
    <t>20.50</t>
  </si>
  <si>
    <t>23.75</t>
  </si>
  <si>
    <t>21.56</t>
  </si>
  <si>
    <t>20.52</t>
  </si>
  <si>
    <t>23.93</t>
  </si>
  <si>
    <t>21.79</t>
  </si>
  <si>
    <t>21.90</t>
  </si>
  <si>
    <t>41.00</t>
  </si>
  <si>
    <t>30.59</t>
  </si>
  <si>
    <t>21.03</t>
  </si>
  <si>
    <t>17.41</t>
  </si>
  <si>
    <t>20.65</t>
  </si>
  <si>
    <t>19.50</t>
  </si>
  <si>
    <t>25.84</t>
  </si>
  <si>
    <t>20.73</t>
  </si>
  <si>
    <t>22.35</t>
  </si>
  <si>
    <t>17.85</t>
  </si>
  <si>
    <t>18.82</t>
  </si>
  <si>
    <t>19.58</t>
  </si>
  <si>
    <t>20.22</t>
  </si>
  <si>
    <t>21.28</t>
  </si>
  <si>
    <t>19.89</t>
  </si>
  <si>
    <t>19.33</t>
  </si>
  <si>
    <t>34.76</t>
  </si>
  <si>
    <t>23.84</t>
  </si>
  <si>
    <t>22.89</t>
  </si>
  <si>
    <t>23.96</t>
  </si>
  <si>
    <t>22.32</t>
  </si>
  <si>
    <t>30.84</t>
  </si>
  <si>
    <t>21.21</t>
  </si>
  <si>
    <t>20.05</t>
  </si>
  <si>
    <t>23.31</t>
  </si>
  <si>
    <t>Anne-Sophie Rioux</t>
  </si>
  <si>
    <t>37.02</t>
  </si>
  <si>
    <t>23.62</t>
  </si>
  <si>
    <t>33.38</t>
  </si>
  <si>
    <t>20.33</t>
  </si>
  <si>
    <t>21.67</t>
  </si>
  <si>
    <t>25.31</t>
  </si>
  <si>
    <t>28.95</t>
  </si>
  <si>
    <t>20.96</t>
  </si>
  <si>
    <t>23.91</t>
  </si>
  <si>
    <t>20.66</t>
  </si>
  <si>
    <t>Yeva</t>
  </si>
  <si>
    <t>1</t>
  </si>
  <si>
    <t>temp</t>
  </si>
  <si>
    <t>1.08</t>
  </si>
  <si>
    <t>1.09</t>
  </si>
  <si>
    <t>1.14</t>
  </si>
  <si>
    <t>1.17</t>
  </si>
  <si>
    <t>1.32</t>
  </si>
  <si>
    <t>1.41</t>
  </si>
  <si>
    <t>200m</t>
  </si>
  <si>
    <t>27.56</t>
  </si>
  <si>
    <t>27.96</t>
  </si>
  <si>
    <t>28.93</t>
  </si>
  <si>
    <t>29.92</t>
  </si>
  <si>
    <t>38.90</t>
  </si>
  <si>
    <t>31.87</t>
  </si>
  <si>
    <t>32.19</t>
  </si>
  <si>
    <t>32.21</t>
  </si>
  <si>
    <t>34.64</t>
  </si>
  <si>
    <t>34.36</t>
  </si>
  <si>
    <t>36.03</t>
  </si>
  <si>
    <t>55.76</t>
  </si>
  <si>
    <t>53.73</t>
  </si>
  <si>
    <t>-</t>
  </si>
  <si>
    <t>45.38</t>
  </si>
  <si>
    <t>48.41</t>
  </si>
  <si>
    <t>48.82</t>
  </si>
  <si>
    <t>48.63</t>
  </si>
  <si>
    <t>ADV</t>
  </si>
  <si>
    <t>50.46</t>
  </si>
  <si>
    <t>50.76</t>
  </si>
  <si>
    <t>52.94</t>
  </si>
  <si>
    <t>46.39</t>
  </si>
  <si>
    <t>1:00.52</t>
  </si>
  <si>
    <t>1:10.94</t>
  </si>
  <si>
    <t>1:18.91</t>
  </si>
  <si>
    <t>1:44.56</t>
  </si>
  <si>
    <t>1:32.53</t>
  </si>
  <si>
    <t>1:40.28</t>
  </si>
  <si>
    <t>49.31</t>
  </si>
  <si>
    <t>49.69</t>
  </si>
  <si>
    <t>52.35</t>
  </si>
  <si>
    <t>56.83</t>
  </si>
  <si>
    <t>54.85</t>
  </si>
  <si>
    <t>56.05</t>
  </si>
  <si>
    <t>57.61</t>
  </si>
  <si>
    <t>1:00.15</t>
  </si>
  <si>
    <t>5 km</t>
  </si>
  <si>
    <t>9:23.65</t>
  </si>
  <si>
    <t>9:23.66</t>
  </si>
  <si>
    <t>9:30.00</t>
  </si>
  <si>
    <t>9:23.90</t>
  </si>
  <si>
    <t>10:32.78</t>
  </si>
  <si>
    <t>10:35.76</t>
  </si>
  <si>
    <t>10:52.52</t>
  </si>
  <si>
    <t>10:55.75</t>
  </si>
  <si>
    <t>11:30.50</t>
  </si>
  <si>
    <t>13:18.68</t>
  </si>
  <si>
    <t>13:50.89</t>
  </si>
  <si>
    <t>15:28.93</t>
  </si>
  <si>
    <t>17:49.95</t>
  </si>
  <si>
    <t>19:19.76</t>
  </si>
  <si>
    <t>11:42.00</t>
  </si>
  <si>
    <t>dnf</t>
  </si>
  <si>
    <t>final C</t>
  </si>
  <si>
    <t>final D</t>
  </si>
  <si>
    <t>9 a 12</t>
  </si>
  <si>
    <t>13 a 16</t>
  </si>
  <si>
    <t>54.36</t>
  </si>
  <si>
    <t>55.21</t>
  </si>
  <si>
    <t>39.71</t>
  </si>
  <si>
    <t>45.182</t>
  </si>
  <si>
    <t>45.181</t>
  </si>
  <si>
    <t>45.65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</si>
</sst>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BBA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4" fillId="0" borderId="0" xfId="0" applyFont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/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quotePrefix="1" applyFont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0" xfId="0" applyFill="1"/>
    <xf numFmtId="164" fontId="0" fillId="0" borderId="1" xfId="0" applyNumberFormat="1" applyBorder="1" applyAlignment="1">
      <alignment horizontal="center"/>
    </xf>
    <xf numFmtId="4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1" fontId="0" fillId="3" borderId="1" xfId="0" applyNumberFormat="1" applyFill="1" applyBorder="1" applyAlignment="1">
      <alignment horizontal="center"/>
    </xf>
    <xf numFmtId="21" fontId="0" fillId="6" borderId="1" xfId="0" applyNumberFormat="1" applyFill="1" applyBorder="1" applyAlignment="1">
      <alignment horizontal="center"/>
    </xf>
    <xf numFmtId="47" fontId="0" fillId="6" borderId="1" xfId="0" applyNumberFormat="1" applyFill="1" applyBorder="1" applyAlignment="1">
      <alignment horizontal="center"/>
    </xf>
    <xf numFmtId="16" fontId="4" fillId="0" borderId="1" xfId="0" quotePrefix="1" applyNumberFormat="1" applyFont="1" applyBorder="1"/>
    <xf numFmtId="17" fontId="4" fillId="0" borderId="0" xfId="0" applyNumberFormat="1" applyFont="1"/>
    <xf numFmtId="0" fontId="8" fillId="7" borderId="0" xfId="0" applyFont="1" applyFill="1"/>
    <xf numFmtId="0" fontId="4" fillId="7" borderId="0" xfId="0" applyFont="1" applyFill="1"/>
    <xf numFmtId="0" fontId="0" fillId="0" borderId="5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3" xfId="0" applyFont="1" applyBorder="1"/>
    <xf numFmtId="0" fontId="0" fillId="0" borderId="13" xfId="0" applyBorder="1"/>
    <xf numFmtId="0" fontId="4" fillId="0" borderId="13" xfId="0" applyFont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9" fillId="7" borderId="0" xfId="0" applyFont="1" applyFill="1"/>
    <xf numFmtId="0" fontId="9" fillId="7" borderId="1" xfId="0" applyFont="1" applyFill="1" applyBorder="1"/>
    <xf numFmtId="0" fontId="0" fillId="0" borderId="15" xfId="0" applyBorder="1"/>
    <xf numFmtId="0" fontId="4" fillId="0" borderId="15" xfId="0" applyFont="1" applyBorder="1"/>
    <xf numFmtId="0" fontId="0" fillId="0" borderId="15" xfId="0" applyBorder="1" applyAlignment="1">
      <alignment horizontal="center"/>
    </xf>
    <xf numFmtId="0" fontId="0" fillId="0" borderId="14" xfId="0" applyBorder="1"/>
    <xf numFmtId="0" fontId="4" fillId="0" borderId="14" xfId="0" applyFont="1" applyBorder="1"/>
    <xf numFmtId="0" fontId="0" fillId="0" borderId="14" xfId="0" applyBorder="1" applyAlignment="1">
      <alignment horizontal="center"/>
    </xf>
    <xf numFmtId="0" fontId="4" fillId="0" borderId="15" xfId="0" quotePrefix="1" applyFont="1" applyBorder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20" fontId="12" fillId="0" borderId="1" xfId="0" applyNumberFormat="1" applyFont="1" applyBorder="1" applyAlignment="1">
      <alignment horizontal="center"/>
    </xf>
    <xf numFmtId="20" fontId="10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2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0" xfId="0" applyFill="1"/>
    <xf numFmtId="0" fontId="0" fillId="2" borderId="3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1" fontId="0" fillId="2" borderId="14" xfId="0" applyNumberFormat="1" applyFill="1" applyBorder="1" applyAlignment="1">
      <alignment horizontal="center"/>
    </xf>
    <xf numFmtId="0" fontId="0" fillId="0" borderId="19" xfId="0" applyBorder="1"/>
    <xf numFmtId="0" fontId="4" fillId="0" borderId="19" xfId="0" applyFont="1" applyBorder="1"/>
    <xf numFmtId="164" fontId="0" fillId="2" borderId="19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1" fontId="0" fillId="2" borderId="19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21" fontId="0" fillId="2" borderId="13" xfId="0" applyNumberFormat="1" applyFill="1" applyBorder="1" applyAlignment="1">
      <alignment horizontal="center"/>
    </xf>
    <xf numFmtId="0" fontId="4" fillId="0" borderId="14" xfId="0" quotePrefix="1" applyFont="1" applyBorder="1"/>
    <xf numFmtId="20" fontId="0" fillId="2" borderId="14" xfId="0" applyNumberFormat="1" applyFill="1" applyBorder="1" applyAlignment="1">
      <alignment horizontal="center"/>
    </xf>
    <xf numFmtId="0" fontId="4" fillId="0" borderId="13" xfId="0" quotePrefix="1" applyFont="1" applyBorder="1"/>
    <xf numFmtId="20" fontId="0" fillId="2" borderId="13" xfId="0" applyNumberForma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0" fontId="6" fillId="0" borderId="19" xfId="0" applyFont="1" applyBorder="1"/>
    <xf numFmtId="0" fontId="6" fillId="0" borderId="19" xfId="0" applyFont="1" applyBorder="1" applyAlignment="1">
      <alignment horizontal="center"/>
    </xf>
    <xf numFmtId="0" fontId="0" fillId="0" borderId="5" xfId="0" applyBorder="1"/>
    <xf numFmtId="0" fontId="6" fillId="0" borderId="5" xfId="0" applyFont="1" applyBorder="1"/>
    <xf numFmtId="0" fontId="4" fillId="0" borderId="19" xfId="0" applyFont="1" applyBorder="1" applyAlignment="1">
      <alignment horizontal="left" vertical="center"/>
    </xf>
    <xf numFmtId="0" fontId="4" fillId="0" borderId="5" xfId="0" applyFont="1" applyBorder="1"/>
    <xf numFmtId="0" fontId="0" fillId="0" borderId="20" xfId="0" applyBorder="1"/>
    <xf numFmtId="0" fontId="0" fillId="0" borderId="17" xfId="0" applyBorder="1"/>
    <xf numFmtId="0" fontId="0" fillId="4" borderId="17" xfId="0" applyFill="1" applyBorder="1"/>
    <xf numFmtId="0" fontId="0" fillId="0" borderId="2" xfId="0" applyBorder="1"/>
    <xf numFmtId="0" fontId="0" fillId="4" borderId="2" xfId="0" applyFill="1" applyBorder="1"/>
    <xf numFmtId="0" fontId="0" fillId="2" borderId="1" xfId="0" applyFill="1" applyBorder="1"/>
    <xf numFmtId="0" fontId="0" fillId="0" borderId="3" xfId="0" applyBorder="1" applyAlignment="1">
      <alignment horizontal="right"/>
    </xf>
    <xf numFmtId="0" fontId="0" fillId="9" borderId="22" xfId="0" applyFill="1" applyBorder="1"/>
    <xf numFmtId="0" fontId="0" fillId="10" borderId="15" xfId="0" applyFill="1" applyBorder="1"/>
    <xf numFmtId="0" fontId="0" fillId="11" borderId="15" xfId="0" applyFill="1" applyBorder="1"/>
    <xf numFmtId="0" fontId="9" fillId="2" borderId="17" xfId="0" applyFont="1" applyFill="1" applyBorder="1"/>
    <xf numFmtId="0" fontId="0" fillId="12" borderId="17" xfId="0" applyFill="1" applyBorder="1"/>
    <xf numFmtId="0" fontId="0" fillId="12" borderId="2" xfId="0" applyFill="1" applyBorder="1"/>
    <xf numFmtId="0" fontId="0" fillId="13" borderId="15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3" xfId="0" applyFill="1" applyBorder="1"/>
    <xf numFmtId="0" fontId="0" fillId="3" borderId="22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3" xfId="0" applyFill="1" applyBorder="1"/>
    <xf numFmtId="0" fontId="0" fillId="5" borderId="24" xfId="0" applyFill="1" applyBorder="1"/>
    <xf numFmtId="0" fontId="0" fillId="5" borderId="3" xfId="0" applyFill="1" applyBorder="1"/>
    <xf numFmtId="0" fontId="0" fillId="5" borderId="22" xfId="0" applyFill="1" applyBorder="1"/>
    <xf numFmtId="0" fontId="0" fillId="0" borderId="20" xfId="0" applyBorder="1" applyAlignment="1">
      <alignment horizontal="left" vertical="center"/>
    </xf>
    <xf numFmtId="0" fontId="0" fillId="4" borderId="17" xfId="0" applyFill="1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12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9" fillId="2" borderId="0" xfId="0" applyFont="1" applyFill="1"/>
    <xf numFmtId="0" fontId="0" fillId="0" borderId="24" xfId="0" applyBorder="1"/>
    <xf numFmtId="0" fontId="0" fillId="4" borderId="2" xfId="0" applyFill="1" applyBorder="1" applyAlignment="1">
      <alignment horizontal="center"/>
    </xf>
    <xf numFmtId="0" fontId="4" fillId="2" borderId="1" xfId="0" applyFont="1" applyFill="1" applyBorder="1"/>
    <xf numFmtId="0" fontId="4" fillId="2" borderId="1" xfId="0" quotePrefix="1" applyFont="1" applyFill="1" applyBorder="1"/>
    <xf numFmtId="16" fontId="4" fillId="2" borderId="1" xfId="0" quotePrefix="1" applyNumberFormat="1" applyFont="1" applyFill="1" applyBorder="1"/>
    <xf numFmtId="0" fontId="15" fillId="0" borderId="0" xfId="0" applyFont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4" fillId="0" borderId="5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5" borderId="17" xfId="0" applyFill="1" applyBorder="1"/>
    <xf numFmtId="0" fontId="0" fillId="5" borderId="2" xfId="0" applyFill="1" applyBorder="1"/>
    <xf numFmtId="0" fontId="0" fillId="5" borderId="0" xfId="0" applyFill="1"/>
    <xf numFmtId="0" fontId="6" fillId="0" borderId="1" xfId="0" quotePrefix="1" applyFont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0" fillId="0" borderId="10" xfId="0" applyBorder="1"/>
    <xf numFmtId="0" fontId="16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14" borderId="5" xfId="0" applyFont="1" applyFill="1" applyBorder="1" applyAlignment="1">
      <alignment horizontal="center"/>
    </xf>
    <xf numFmtId="0" fontId="17" fillId="15" borderId="5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8" fillId="11" borderId="5" xfId="0" applyFont="1" applyFill="1" applyBorder="1" applyAlignment="1">
      <alignment horizontal="center"/>
    </xf>
    <xf numFmtId="0" fontId="8" fillId="13" borderId="5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21" fontId="0" fillId="3" borderId="13" xfId="0" applyNumberFormat="1" applyFill="1" applyBorder="1" applyAlignment="1">
      <alignment horizontal="center"/>
    </xf>
    <xf numFmtId="21" fontId="0" fillId="10" borderId="1" xfId="0" applyNumberFormat="1" applyFill="1" applyBorder="1" applyAlignment="1">
      <alignment horizontal="center"/>
    </xf>
    <xf numFmtId="21" fontId="0" fillId="10" borderId="19" xfId="0" applyNumberFormat="1" applyFill="1" applyBorder="1" applyAlignment="1">
      <alignment horizontal="center"/>
    </xf>
    <xf numFmtId="0" fontId="0" fillId="0" borderId="1" xfId="0" quotePrefix="1" applyBorder="1"/>
    <xf numFmtId="47" fontId="0" fillId="10" borderId="1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1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47" fontId="0" fillId="2" borderId="1" xfId="0" quotePrefix="1" applyNumberForma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2" borderId="1" xfId="0" applyFont="1" applyFill="1" applyBorder="1"/>
    <xf numFmtId="0" fontId="4" fillId="2" borderId="0" xfId="0" applyFont="1" applyFill="1" applyAlignment="1">
      <alignment horizontal="left" vertical="center"/>
    </xf>
    <xf numFmtId="21" fontId="0" fillId="2" borderId="15" xfId="0" applyNumberForma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4" borderId="15" xfId="0" applyFont="1" applyFill="1" applyBorder="1" applyAlignment="1">
      <alignment horizontal="center"/>
    </xf>
    <xf numFmtId="0" fontId="6" fillId="11" borderId="19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2" fontId="0" fillId="11" borderId="1" xfId="0" quotePrefix="1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2" fontId="0" fillId="10" borderId="1" xfId="0" quotePrefix="1" applyNumberFormat="1" applyFill="1" applyBorder="1" applyAlignment="1">
      <alignment horizontal="center"/>
    </xf>
    <xf numFmtId="2" fontId="0" fillId="5" borderId="1" xfId="0" quotePrefix="1" applyNumberForma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12" borderId="20" xfId="0" applyFill="1" applyBorder="1"/>
    <xf numFmtId="0" fontId="0" fillId="12" borderId="21" xfId="0" applyFill="1" applyBorder="1"/>
    <xf numFmtId="0" fontId="0" fillId="12" borderId="3" xfId="0" applyFill="1" applyBorder="1"/>
    <xf numFmtId="0" fontId="0" fillId="12" borderId="22" xfId="0" applyFill="1" applyBorder="1"/>
    <xf numFmtId="0" fontId="0" fillId="12" borderId="23" xfId="0" applyFill="1" applyBorder="1"/>
    <xf numFmtId="0" fontId="0" fillId="12" borderId="24" xfId="0" applyFill="1" applyBorder="1"/>
    <xf numFmtId="0" fontId="0" fillId="11" borderId="20" xfId="0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47" fontId="0" fillId="2" borderId="21" xfId="0" applyNumberFormat="1" applyFill="1" applyBorder="1" applyAlignment="1">
      <alignment horizontal="center"/>
    </xf>
    <xf numFmtId="0" fontId="4" fillId="2" borderId="0" xfId="0" applyFont="1" applyFill="1"/>
    <xf numFmtId="0" fontId="4" fillId="2" borderId="24" xfId="0" applyFont="1" applyFill="1" applyBorder="1"/>
    <xf numFmtId="164" fontId="0" fillId="2" borderId="20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2" fontId="0" fillId="2" borderId="0" xfId="0" quotePrefix="1" applyNumberFormat="1" applyFill="1" applyAlignment="1">
      <alignment horizontal="center"/>
    </xf>
    <xf numFmtId="0" fontId="0" fillId="0" borderId="22" xfId="0" applyBorder="1"/>
    <xf numFmtId="16" fontId="0" fillId="0" borderId="1" xfId="0" quotePrefix="1" applyNumberFormat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8" fillId="7" borderId="2" xfId="0" applyFont="1" applyFill="1" applyBorder="1" applyAlignment="1">
      <alignment horizontal="left"/>
    </xf>
    <xf numFmtId="0" fontId="8" fillId="7" borderId="22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99FF33"/>
      <color rgb="FFFF99FF"/>
      <color rgb="FFFFBBAB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topLeftCell="B1" workbookViewId="0">
      <selection activeCell="Y10" sqref="Y10"/>
    </sheetView>
  </sheetViews>
  <sheetFormatPr baseColWidth="10" defaultColWidth="9.109375" defaultRowHeight="14.4" x14ac:dyDescent="0.3"/>
  <cols>
    <col min="1" max="1" width="6.109375" style="25" hidden="1" customWidth="1"/>
    <col min="2" max="3" width="3.6640625" style="13" customWidth="1"/>
    <col min="4" max="4" width="26.88671875" customWidth="1"/>
    <col min="5" max="5" width="5.6640625" customWidth="1"/>
    <col min="6" max="6" width="7.88671875" customWidth="1"/>
    <col min="7" max="7" width="5.6640625" customWidth="1"/>
    <col min="8" max="8" width="9.44140625" style="13" customWidth="1"/>
    <col min="9" max="9" width="5.88671875" style="13" customWidth="1"/>
    <col min="10" max="10" width="5.88671875" style="39" hidden="1" customWidth="1"/>
    <col min="11" max="11" width="10" style="13" customWidth="1"/>
    <col min="12" max="12" width="9.6640625" style="13" customWidth="1"/>
    <col min="13" max="13" width="6.6640625" style="13" customWidth="1"/>
    <col min="14" max="14" width="6.6640625" style="39" hidden="1" customWidth="1"/>
    <col min="15" max="15" width="9.33203125" style="13" customWidth="1"/>
    <col min="16" max="16" width="10.5546875" style="13" customWidth="1"/>
    <col min="17" max="17" width="6.6640625" style="13" customWidth="1"/>
    <col min="18" max="18" width="6.6640625" style="45" hidden="1" customWidth="1"/>
    <col min="19" max="19" width="7.44140625" style="13" customWidth="1"/>
    <col min="20" max="20" width="6" style="13" customWidth="1"/>
    <col min="21" max="22" width="0" hidden="1" customWidth="1"/>
  </cols>
  <sheetData>
    <row r="1" spans="1:22" ht="21" x14ac:dyDescent="0.4">
      <c r="D1" s="7" t="s">
        <v>68</v>
      </c>
      <c r="F1" s="1"/>
      <c r="G1" s="144">
        <f>COUNTA(G8:G76)</f>
        <v>25</v>
      </c>
      <c r="H1" s="246" t="s">
        <v>120</v>
      </c>
      <c r="I1" s="246"/>
      <c r="J1" s="246"/>
      <c r="K1" s="246"/>
      <c r="L1" s="246"/>
      <c r="M1" s="246"/>
      <c r="N1" s="246"/>
      <c r="O1" s="246"/>
    </row>
    <row r="2" spans="1:22" ht="18" x14ac:dyDescent="0.35">
      <c r="D2" s="2" t="s">
        <v>81</v>
      </c>
      <c r="E2" s="3"/>
      <c r="F2" s="4" t="s">
        <v>14</v>
      </c>
      <c r="G2" s="5">
        <f>G1*30</f>
        <v>750</v>
      </c>
      <c r="H2" s="148">
        <v>1</v>
      </c>
      <c r="I2" s="146">
        <v>250</v>
      </c>
      <c r="J2" s="145"/>
      <c r="K2" s="148">
        <v>3</v>
      </c>
      <c r="L2" s="146">
        <v>110</v>
      </c>
      <c r="M2" s="148">
        <v>5</v>
      </c>
      <c r="N2" s="147"/>
      <c r="O2" s="146">
        <v>50</v>
      </c>
      <c r="P2" s="149">
        <v>7</v>
      </c>
      <c r="Q2" s="63">
        <v>25</v>
      </c>
      <c r="S2" s="150">
        <v>9</v>
      </c>
      <c r="T2" s="63">
        <v>14</v>
      </c>
    </row>
    <row r="3" spans="1:22" ht="18" x14ac:dyDescent="0.35">
      <c r="D3" s="3" t="s">
        <v>55</v>
      </c>
      <c r="E3" s="3"/>
      <c r="F3" s="4"/>
      <c r="G3" s="5"/>
      <c r="H3" s="148">
        <v>2</v>
      </c>
      <c r="I3" s="146">
        <v>165</v>
      </c>
      <c r="J3" s="145"/>
      <c r="K3" s="148">
        <v>4</v>
      </c>
      <c r="L3" s="146">
        <v>75</v>
      </c>
      <c r="M3" s="148">
        <v>6</v>
      </c>
      <c r="N3" s="147"/>
      <c r="O3" s="146">
        <v>35</v>
      </c>
      <c r="P3" s="149">
        <v>8</v>
      </c>
      <c r="Q3" s="63">
        <v>18</v>
      </c>
      <c r="S3" s="150">
        <v>10</v>
      </c>
      <c r="T3" s="63">
        <v>11</v>
      </c>
    </row>
    <row r="4" spans="1:22" ht="18" x14ac:dyDescent="0.35">
      <c r="D4" s="3" t="s">
        <v>18</v>
      </c>
      <c r="E4" s="3"/>
      <c r="F4" s="4"/>
      <c r="G4" s="5"/>
      <c r="H4" s="171" t="s">
        <v>199</v>
      </c>
      <c r="K4" s="172" t="s">
        <v>200</v>
      </c>
    </row>
    <row r="5" spans="1:22" ht="18" x14ac:dyDescent="0.35">
      <c r="D5" s="8">
        <f>G1+maitre!G2</f>
        <v>43</v>
      </c>
      <c r="E5" s="3"/>
      <c r="F5" s="4"/>
      <c r="G5" s="5"/>
    </row>
    <row r="6" spans="1:22" ht="18" x14ac:dyDescent="0.35">
      <c r="B6" s="13" t="s">
        <v>79</v>
      </c>
      <c r="C6" s="13" t="s">
        <v>80</v>
      </c>
      <c r="D6" s="35" t="s">
        <v>82</v>
      </c>
      <c r="E6" s="36"/>
      <c r="F6" s="36"/>
      <c r="G6" s="36"/>
      <c r="H6" s="248" t="s">
        <v>19</v>
      </c>
      <c r="I6" s="248"/>
      <c r="J6" s="40"/>
      <c r="K6" s="248" t="s">
        <v>21</v>
      </c>
      <c r="L6" s="248"/>
      <c r="M6" s="248"/>
      <c r="N6" s="40"/>
      <c r="O6" s="248" t="s">
        <v>83</v>
      </c>
      <c r="P6" s="248"/>
      <c r="Q6" s="248"/>
      <c r="R6" s="46"/>
      <c r="S6" s="248" t="s">
        <v>51</v>
      </c>
      <c r="T6" s="248"/>
    </row>
    <row r="7" spans="1:22" ht="15.6" x14ac:dyDescent="0.3">
      <c r="B7" s="18" t="s">
        <v>22</v>
      </c>
      <c r="C7" s="18" t="s">
        <v>22</v>
      </c>
      <c r="D7" s="15" t="s">
        <v>0</v>
      </c>
      <c r="E7" s="15" t="s">
        <v>10</v>
      </c>
      <c r="F7" s="15" t="s">
        <v>17</v>
      </c>
      <c r="G7" s="15" t="s">
        <v>1</v>
      </c>
      <c r="H7" s="16" t="s">
        <v>26</v>
      </c>
      <c r="I7" s="16" t="s">
        <v>27</v>
      </c>
      <c r="J7" s="41" t="s">
        <v>69</v>
      </c>
      <c r="K7" s="16"/>
      <c r="L7" s="16" t="s">
        <v>35</v>
      </c>
      <c r="M7" s="16" t="s">
        <v>27</v>
      </c>
      <c r="N7" s="41" t="s">
        <v>69</v>
      </c>
      <c r="O7" s="16"/>
      <c r="P7" s="16" t="s">
        <v>35</v>
      </c>
      <c r="Q7" s="16" t="s">
        <v>70</v>
      </c>
      <c r="R7" s="47" t="s">
        <v>78</v>
      </c>
      <c r="S7" s="16" t="s">
        <v>52</v>
      </c>
      <c r="T7" s="16" t="s">
        <v>29</v>
      </c>
    </row>
    <row r="8" spans="1:22" ht="18" x14ac:dyDescent="0.35">
      <c r="B8" s="18">
        <v>2</v>
      </c>
      <c r="C8" s="18">
        <v>2</v>
      </c>
      <c r="D8" s="17" t="s">
        <v>84</v>
      </c>
      <c r="E8" s="15" t="s">
        <v>12</v>
      </c>
      <c r="F8" s="15" t="s">
        <v>8</v>
      </c>
      <c r="G8" s="15" t="s">
        <v>6</v>
      </c>
      <c r="H8" s="16" t="s">
        <v>202</v>
      </c>
      <c r="I8" s="16">
        <v>1</v>
      </c>
      <c r="J8" s="41"/>
      <c r="K8" s="16"/>
      <c r="L8" s="180"/>
      <c r="M8" s="16">
        <v>1</v>
      </c>
      <c r="N8" s="41"/>
      <c r="O8" s="16"/>
      <c r="P8" s="16"/>
      <c r="Q8" s="16"/>
      <c r="R8" s="47"/>
      <c r="S8" s="16">
        <v>1</v>
      </c>
      <c r="T8" s="16">
        <v>1</v>
      </c>
    </row>
    <row r="9" spans="1:22" ht="18" x14ac:dyDescent="0.35">
      <c r="D9" s="8"/>
      <c r="E9" s="3"/>
      <c r="F9" s="4"/>
      <c r="G9" s="5"/>
    </row>
    <row r="10" spans="1:22" ht="18" x14ac:dyDescent="0.35">
      <c r="D10" s="35" t="s">
        <v>63</v>
      </c>
      <c r="E10" s="36"/>
      <c r="F10" s="36"/>
      <c r="G10" s="36"/>
      <c r="H10" s="248" t="s">
        <v>19</v>
      </c>
      <c r="I10" s="248"/>
      <c r="J10" s="40"/>
      <c r="K10" s="248" t="s">
        <v>281</v>
      </c>
      <c r="L10" s="248"/>
      <c r="M10" s="248"/>
      <c r="N10" s="40"/>
      <c r="O10" s="248" t="s">
        <v>21</v>
      </c>
      <c r="P10" s="248"/>
      <c r="Q10" s="248"/>
      <c r="R10" s="46"/>
      <c r="S10" s="248" t="s">
        <v>51</v>
      </c>
      <c r="T10" s="248"/>
      <c r="V10" s="25">
        <v>3</v>
      </c>
    </row>
    <row r="11" spans="1:22" ht="15.6" x14ac:dyDescent="0.3">
      <c r="A11" s="25" t="s">
        <v>61</v>
      </c>
      <c r="B11" s="18" t="s">
        <v>22</v>
      </c>
      <c r="C11" s="18" t="s">
        <v>22</v>
      </c>
      <c r="D11" s="15" t="s">
        <v>0</v>
      </c>
      <c r="E11" s="15" t="s">
        <v>10</v>
      </c>
      <c r="F11" s="15" t="s">
        <v>17</v>
      </c>
      <c r="G11" s="15"/>
      <c r="H11" s="16" t="s">
        <v>26</v>
      </c>
      <c r="I11" s="16" t="s">
        <v>27</v>
      </c>
      <c r="J11" s="41" t="s">
        <v>69</v>
      </c>
      <c r="K11" s="158" t="s">
        <v>171</v>
      </c>
      <c r="L11" s="16" t="s">
        <v>35</v>
      </c>
      <c r="M11" s="16" t="s">
        <v>27</v>
      </c>
      <c r="N11" s="41" t="s">
        <v>69</v>
      </c>
      <c r="O11" s="158" t="s">
        <v>171</v>
      </c>
      <c r="P11" s="16" t="s">
        <v>35</v>
      </c>
      <c r="Q11" s="16" t="s">
        <v>70</v>
      </c>
      <c r="R11" s="47" t="s">
        <v>78</v>
      </c>
      <c r="S11" s="16" t="s">
        <v>52</v>
      </c>
      <c r="T11" s="16" t="s">
        <v>29</v>
      </c>
    </row>
    <row r="12" spans="1:22" ht="18" x14ac:dyDescent="0.35">
      <c r="A12" s="25">
        <v>5</v>
      </c>
      <c r="B12" s="18">
        <v>18</v>
      </c>
      <c r="C12" s="18">
        <v>18</v>
      </c>
      <c r="D12" s="91" t="s">
        <v>86</v>
      </c>
      <c r="E12" s="17" t="s">
        <v>12</v>
      </c>
      <c r="F12" s="17" t="s">
        <v>8</v>
      </c>
      <c r="G12" s="17" t="s">
        <v>15</v>
      </c>
      <c r="H12" s="66" t="s">
        <v>237</v>
      </c>
      <c r="I12" s="64">
        <v>1</v>
      </c>
      <c r="J12" s="64"/>
      <c r="K12" s="30" t="s">
        <v>288</v>
      </c>
      <c r="L12" s="69"/>
      <c r="M12" s="194" t="s">
        <v>273</v>
      </c>
      <c r="N12" s="64"/>
      <c r="O12" s="66"/>
      <c r="Q12" s="64"/>
      <c r="R12" s="64"/>
      <c r="S12" s="64"/>
      <c r="T12" s="64">
        <v>1</v>
      </c>
    </row>
    <row r="13" spans="1:22" ht="18" x14ac:dyDescent="0.35">
      <c r="B13" s="18">
        <v>1</v>
      </c>
      <c r="C13" s="18">
        <v>1</v>
      </c>
      <c r="D13" s="91" t="s">
        <v>89</v>
      </c>
      <c r="E13" s="17" t="s">
        <v>11</v>
      </c>
      <c r="F13" s="17" t="s">
        <v>8</v>
      </c>
      <c r="G13" s="17" t="s">
        <v>6</v>
      </c>
      <c r="H13" s="66" t="s">
        <v>206</v>
      </c>
      <c r="I13" s="64">
        <v>2</v>
      </c>
      <c r="J13" s="64"/>
      <c r="K13" s="176" t="s">
        <v>289</v>
      </c>
      <c r="L13" s="69"/>
      <c r="M13" s="65"/>
      <c r="N13" s="64"/>
      <c r="O13" s="66"/>
      <c r="P13" s="66"/>
      <c r="Q13" s="64"/>
      <c r="R13" s="64"/>
      <c r="S13" s="64"/>
      <c r="T13" s="64">
        <v>2</v>
      </c>
    </row>
    <row r="14" spans="1:22" ht="18.600000000000001" thickBot="1" x14ac:dyDescent="0.4">
      <c r="A14" s="25">
        <v>4</v>
      </c>
      <c r="B14" s="154">
        <v>49</v>
      </c>
      <c r="C14" s="154">
        <v>49</v>
      </c>
      <c r="D14" s="93" t="s">
        <v>88</v>
      </c>
      <c r="E14" s="80" t="s">
        <v>11</v>
      </c>
      <c r="F14" s="80" t="s">
        <v>8</v>
      </c>
      <c r="G14" s="80" t="s">
        <v>15</v>
      </c>
      <c r="H14" s="81" t="s">
        <v>205</v>
      </c>
      <c r="I14" s="82">
        <v>3</v>
      </c>
      <c r="J14" s="82"/>
      <c r="K14" s="177" t="s">
        <v>287</v>
      </c>
      <c r="L14" s="69"/>
      <c r="M14" s="83"/>
      <c r="N14" s="82"/>
      <c r="O14" s="81"/>
      <c r="P14" s="81"/>
      <c r="Q14" s="82"/>
      <c r="R14" s="82"/>
      <c r="S14" s="82"/>
      <c r="T14" s="82">
        <v>1</v>
      </c>
    </row>
    <row r="15" spans="1:22" ht="18" x14ac:dyDescent="0.35">
      <c r="A15" s="25">
        <v>1</v>
      </c>
      <c r="B15" s="153">
        <v>32</v>
      </c>
      <c r="C15" s="153">
        <v>32</v>
      </c>
      <c r="D15" s="92" t="s">
        <v>87</v>
      </c>
      <c r="E15" s="44" t="s">
        <v>11</v>
      </c>
      <c r="F15" s="44" t="s">
        <v>8</v>
      </c>
      <c r="G15" s="44" t="s">
        <v>6</v>
      </c>
      <c r="H15" s="84" t="s">
        <v>204</v>
      </c>
      <c r="I15" s="85">
        <v>4</v>
      </c>
      <c r="J15" s="85"/>
      <c r="K15" s="175" t="s">
        <v>290</v>
      </c>
      <c r="L15" s="69"/>
      <c r="M15" s="86"/>
      <c r="N15" s="85"/>
      <c r="O15" s="84"/>
      <c r="P15" s="84"/>
      <c r="Q15" s="85"/>
      <c r="R15" s="85"/>
      <c r="S15" s="85"/>
      <c r="T15" s="85">
        <v>3</v>
      </c>
    </row>
    <row r="16" spans="1:22" ht="18" x14ac:dyDescent="0.35">
      <c r="A16" s="25">
        <v>3</v>
      </c>
      <c r="B16" s="18">
        <v>17</v>
      </c>
      <c r="C16" s="18">
        <v>17</v>
      </c>
      <c r="D16" s="91" t="s">
        <v>85</v>
      </c>
      <c r="E16" s="17" t="s">
        <v>12</v>
      </c>
      <c r="F16" s="19" t="s">
        <v>8</v>
      </c>
      <c r="G16" s="17" t="s">
        <v>15</v>
      </c>
      <c r="H16" s="66" t="s">
        <v>203</v>
      </c>
      <c r="I16" s="64">
        <v>5</v>
      </c>
      <c r="J16" s="64"/>
      <c r="K16" s="30" t="s">
        <v>291</v>
      </c>
      <c r="L16" s="69"/>
      <c r="M16" s="65"/>
      <c r="N16" s="64"/>
      <c r="O16" s="66"/>
      <c r="P16" s="66"/>
      <c r="Q16" s="64"/>
      <c r="R16" s="64"/>
      <c r="S16" s="64"/>
      <c r="T16" s="64">
        <v>2</v>
      </c>
    </row>
    <row r="17" spans="1:22" ht="18" x14ac:dyDescent="0.35">
      <c r="A17" s="25">
        <v>8</v>
      </c>
      <c r="B17" s="18">
        <v>78</v>
      </c>
      <c r="C17" s="18">
        <v>78</v>
      </c>
      <c r="D17" s="91" t="s">
        <v>167</v>
      </c>
      <c r="E17" s="17" t="s">
        <v>12</v>
      </c>
      <c r="F17" s="19" t="s">
        <v>8</v>
      </c>
      <c r="G17" s="17" t="s">
        <v>6</v>
      </c>
      <c r="H17" s="66" t="s">
        <v>236</v>
      </c>
      <c r="I17" s="64">
        <v>6</v>
      </c>
      <c r="J17" s="64"/>
      <c r="K17" s="176" t="s">
        <v>292</v>
      </c>
      <c r="L17" s="69"/>
      <c r="M17" s="65"/>
      <c r="N17" s="64"/>
      <c r="O17" s="66"/>
      <c r="P17" s="66"/>
      <c r="Q17" s="64"/>
      <c r="R17" s="64"/>
      <c r="S17" s="64"/>
      <c r="T17" s="64">
        <v>3</v>
      </c>
      <c r="U17">
        <f>SUM(S15:S17)</f>
        <v>0</v>
      </c>
      <c r="V17">
        <f>(250+165+110)*$V$10</f>
        <v>1575</v>
      </c>
    </row>
    <row r="18" spans="1:22" ht="18" x14ac:dyDescent="0.35">
      <c r="D18" s="3"/>
      <c r="E18" s="3"/>
      <c r="F18" s="3"/>
      <c r="G18" s="3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</row>
    <row r="19" spans="1:22" ht="18" x14ac:dyDescent="0.35">
      <c r="D19" s="35" t="s">
        <v>64</v>
      </c>
      <c r="E19" s="36"/>
      <c r="F19" s="36"/>
      <c r="G19" s="36"/>
      <c r="H19" s="245" t="s">
        <v>19</v>
      </c>
      <c r="I19" s="245"/>
      <c r="J19" s="64"/>
      <c r="K19" s="245" t="s">
        <v>20</v>
      </c>
      <c r="L19" s="245"/>
      <c r="M19" s="245"/>
      <c r="N19" s="64"/>
      <c r="O19" s="245" t="s">
        <v>281</v>
      </c>
      <c r="P19" s="245"/>
      <c r="Q19" s="245"/>
      <c r="R19" s="64"/>
      <c r="S19" s="245" t="s">
        <v>51</v>
      </c>
      <c r="T19" s="245"/>
    </row>
    <row r="20" spans="1:22" ht="15.6" x14ac:dyDescent="0.3">
      <c r="A20" s="25" t="s">
        <v>61</v>
      </c>
      <c r="B20" s="18" t="s">
        <v>22</v>
      </c>
      <c r="C20" s="18" t="s">
        <v>22</v>
      </c>
      <c r="D20" s="15" t="s">
        <v>0</v>
      </c>
      <c r="E20" s="15" t="s">
        <v>10</v>
      </c>
      <c r="F20" s="15" t="s">
        <v>17</v>
      </c>
      <c r="G20" s="15"/>
      <c r="H20" s="70" t="s">
        <v>26</v>
      </c>
      <c r="I20" s="70" t="s">
        <v>27</v>
      </c>
      <c r="J20" s="70" t="s">
        <v>69</v>
      </c>
      <c r="K20" s="173" t="s">
        <v>274</v>
      </c>
      <c r="L20" s="70" t="s">
        <v>32</v>
      </c>
      <c r="M20" s="70" t="s">
        <v>29</v>
      </c>
      <c r="N20" s="70" t="s">
        <v>69</v>
      </c>
      <c r="O20" s="173" t="s">
        <v>171</v>
      </c>
      <c r="P20" s="70" t="s">
        <v>26</v>
      </c>
      <c r="Q20" s="70" t="s">
        <v>70</v>
      </c>
      <c r="R20" s="70"/>
      <c r="S20" s="70" t="s">
        <v>32</v>
      </c>
      <c r="T20" s="70" t="s">
        <v>29</v>
      </c>
    </row>
    <row r="21" spans="1:22" ht="18" x14ac:dyDescent="0.35">
      <c r="A21" s="25">
        <v>4</v>
      </c>
      <c r="B21" s="18">
        <v>50</v>
      </c>
      <c r="C21" s="18">
        <v>50</v>
      </c>
      <c r="D21" s="91" t="s">
        <v>99</v>
      </c>
      <c r="E21" s="17" t="s">
        <v>12</v>
      </c>
      <c r="F21" s="19" t="s">
        <v>7</v>
      </c>
      <c r="G21" s="17" t="s">
        <v>15</v>
      </c>
      <c r="H21" s="66" t="s">
        <v>208</v>
      </c>
      <c r="I21" s="64">
        <v>1</v>
      </c>
      <c r="J21" s="64"/>
      <c r="K21" s="65" t="s">
        <v>275</v>
      </c>
      <c r="L21" s="69">
        <v>250</v>
      </c>
      <c r="M21" s="64">
        <v>1</v>
      </c>
      <c r="N21" s="64"/>
      <c r="O21" s="200"/>
      <c r="P21" s="66" t="s">
        <v>282</v>
      </c>
      <c r="Q21" s="64">
        <v>1</v>
      </c>
      <c r="R21" s="64"/>
      <c r="S21" s="64">
        <v>250</v>
      </c>
      <c r="T21" s="64">
        <v>1</v>
      </c>
    </row>
    <row r="22" spans="1:22" ht="18" x14ac:dyDescent="0.35">
      <c r="A22" s="25">
        <v>6</v>
      </c>
      <c r="B22" s="18">
        <v>26</v>
      </c>
      <c r="C22" s="18">
        <v>26</v>
      </c>
      <c r="D22" s="91" t="s">
        <v>100</v>
      </c>
      <c r="E22" s="17" t="s">
        <v>11</v>
      </c>
      <c r="F22" s="19" t="s">
        <v>7</v>
      </c>
      <c r="G22" s="17" t="s">
        <v>90</v>
      </c>
      <c r="H22" s="66" t="s">
        <v>210</v>
      </c>
      <c r="I22" s="64">
        <v>2</v>
      </c>
      <c r="J22" s="64"/>
      <c r="K22" s="65" t="s">
        <v>276</v>
      </c>
      <c r="L22" s="69">
        <v>165</v>
      </c>
      <c r="M22" s="64">
        <v>2</v>
      </c>
      <c r="N22" s="64"/>
      <c r="O22" s="193"/>
      <c r="P22" s="66" t="s">
        <v>283</v>
      </c>
      <c r="Q22" s="64">
        <v>2</v>
      </c>
      <c r="R22" s="64"/>
      <c r="S22" s="64">
        <v>165</v>
      </c>
      <c r="T22" s="64">
        <v>1</v>
      </c>
    </row>
    <row r="23" spans="1:22" ht="18" x14ac:dyDescent="0.35">
      <c r="A23" s="25">
        <v>3</v>
      </c>
      <c r="B23" s="18">
        <v>7</v>
      </c>
      <c r="C23" s="18">
        <v>7</v>
      </c>
      <c r="D23" s="91" t="s">
        <v>92</v>
      </c>
      <c r="E23" s="17" t="s">
        <v>12</v>
      </c>
      <c r="F23" s="19" t="s">
        <v>7</v>
      </c>
      <c r="G23" s="17" t="s">
        <v>6</v>
      </c>
      <c r="H23" s="66" t="s">
        <v>207</v>
      </c>
      <c r="I23" s="64">
        <v>3</v>
      </c>
      <c r="J23" s="64"/>
      <c r="K23" s="66" t="s">
        <v>278</v>
      </c>
      <c r="L23" s="69">
        <v>75</v>
      </c>
      <c r="M23" s="64">
        <v>4</v>
      </c>
      <c r="N23" s="64"/>
      <c r="O23" s="193"/>
      <c r="P23" s="66" t="s">
        <v>284</v>
      </c>
      <c r="Q23" s="64">
        <v>3</v>
      </c>
      <c r="R23" s="64"/>
      <c r="S23" s="64">
        <v>110</v>
      </c>
      <c r="T23" s="64">
        <v>2</v>
      </c>
    </row>
    <row r="24" spans="1:22" ht="18.600000000000001" thickBot="1" x14ac:dyDescent="0.4">
      <c r="A24" s="25">
        <v>7</v>
      </c>
      <c r="B24" s="55">
        <v>3</v>
      </c>
      <c r="C24" s="55">
        <v>3</v>
      </c>
      <c r="D24" s="95" t="s">
        <v>93</v>
      </c>
      <c r="E24" s="54" t="s">
        <v>12</v>
      </c>
      <c r="F24" s="87" t="s">
        <v>7</v>
      </c>
      <c r="G24" s="54" t="s">
        <v>6</v>
      </c>
      <c r="H24" s="76" t="s">
        <v>223</v>
      </c>
      <c r="I24" s="77">
        <v>4</v>
      </c>
      <c r="J24" s="77"/>
      <c r="K24" s="78" t="s">
        <v>277</v>
      </c>
      <c r="L24" s="69">
        <v>110</v>
      </c>
      <c r="M24" s="72">
        <v>3</v>
      </c>
      <c r="N24" s="72"/>
      <c r="O24" s="201"/>
      <c r="P24" s="71" t="s">
        <v>285</v>
      </c>
      <c r="Q24" s="72">
        <v>4</v>
      </c>
      <c r="R24" s="72"/>
      <c r="S24" s="72">
        <v>75</v>
      </c>
      <c r="T24" s="72">
        <v>3</v>
      </c>
      <c r="U24">
        <f>SUM(S21:S24)</f>
        <v>600</v>
      </c>
      <c r="V24">
        <f>(250+165+110+75)*$V$10</f>
        <v>1800</v>
      </c>
    </row>
    <row r="25" spans="1:22" ht="18" x14ac:dyDescent="0.35">
      <c r="A25" s="25">
        <v>5</v>
      </c>
      <c r="B25" s="52">
        <v>73</v>
      </c>
      <c r="C25" s="52">
        <v>73</v>
      </c>
      <c r="D25" s="96" t="s">
        <v>102</v>
      </c>
      <c r="E25" s="51" t="s">
        <v>12</v>
      </c>
      <c r="F25" s="56" t="s">
        <v>7</v>
      </c>
      <c r="G25" s="51" t="s">
        <v>6</v>
      </c>
      <c r="H25" s="68" t="s">
        <v>209</v>
      </c>
      <c r="I25" s="67">
        <v>5</v>
      </c>
      <c r="J25" s="67"/>
      <c r="K25" s="199" t="s">
        <v>280</v>
      </c>
      <c r="L25" s="69">
        <v>35</v>
      </c>
      <c r="M25" s="64">
        <v>6</v>
      </c>
      <c r="N25" s="64"/>
      <c r="O25" s="192"/>
      <c r="P25" s="66" t="s">
        <v>286</v>
      </c>
      <c r="Q25" s="64">
        <v>6</v>
      </c>
      <c r="R25" s="64"/>
      <c r="S25" s="64">
        <v>50</v>
      </c>
      <c r="T25" s="64">
        <v>4</v>
      </c>
    </row>
    <row r="26" spans="1:22" ht="18" x14ac:dyDescent="0.35">
      <c r="A26" s="25">
        <v>1</v>
      </c>
      <c r="B26" s="18">
        <v>77</v>
      </c>
      <c r="C26" s="18">
        <v>77</v>
      </c>
      <c r="D26" s="91" t="s">
        <v>94</v>
      </c>
      <c r="E26" s="17" t="s">
        <v>11</v>
      </c>
      <c r="F26" s="19" t="s">
        <v>7</v>
      </c>
      <c r="G26" s="17" t="s">
        <v>6</v>
      </c>
      <c r="H26" s="66" t="s">
        <v>211</v>
      </c>
      <c r="I26" s="64">
        <v>6</v>
      </c>
      <c r="J26" s="64"/>
      <c r="K26" s="65" t="s">
        <v>279</v>
      </c>
      <c r="L26" s="69">
        <v>50</v>
      </c>
      <c r="M26" s="64">
        <v>5</v>
      </c>
      <c r="N26" s="64"/>
      <c r="O26" s="193"/>
      <c r="P26" s="66" t="s">
        <v>287</v>
      </c>
      <c r="Q26" s="64">
        <v>5</v>
      </c>
      <c r="R26" s="64"/>
      <c r="S26" s="64">
        <v>35</v>
      </c>
      <c r="T26" s="64">
        <v>2</v>
      </c>
    </row>
    <row r="27" spans="1:22" x14ac:dyDescent="0.3">
      <c r="D27" s="249"/>
      <c r="E27" s="250"/>
      <c r="F27" s="250"/>
      <c r="G27" s="250"/>
      <c r="H27" s="69"/>
      <c r="I27" s="69"/>
      <c r="J27" s="69"/>
      <c r="K27" s="69"/>
      <c r="L27" s="73"/>
      <c r="M27" s="73"/>
      <c r="N27" s="73"/>
      <c r="O27" s="69"/>
      <c r="P27" s="69"/>
      <c r="Q27" s="69"/>
      <c r="R27" s="69"/>
      <c r="S27" s="69"/>
      <c r="T27" s="69"/>
    </row>
    <row r="28" spans="1:22" x14ac:dyDescent="0.3">
      <c r="D28" s="12"/>
      <c r="E28" s="13"/>
      <c r="F28" s="13"/>
      <c r="G28" s="13"/>
      <c r="H28" s="69"/>
      <c r="I28" s="69"/>
      <c r="J28" s="69"/>
      <c r="K28" s="69"/>
      <c r="L28" s="73"/>
      <c r="M28" s="73"/>
      <c r="N28" s="73"/>
      <c r="O28" s="69"/>
      <c r="P28" s="69"/>
      <c r="Q28" s="69"/>
      <c r="R28" s="69"/>
      <c r="S28" s="69"/>
      <c r="T28" s="69"/>
    </row>
    <row r="29" spans="1:22" ht="18" x14ac:dyDescent="0.35">
      <c r="D29" s="35" t="s">
        <v>65</v>
      </c>
      <c r="E29" s="36"/>
      <c r="F29" s="36"/>
      <c r="G29" s="36"/>
      <c r="H29" s="245" t="s">
        <v>19</v>
      </c>
      <c r="I29" s="245"/>
      <c r="J29" s="64"/>
      <c r="K29" s="245" t="s">
        <v>31</v>
      </c>
      <c r="L29" s="245"/>
      <c r="M29" s="245"/>
      <c r="N29" s="64"/>
      <c r="O29" s="245" t="s">
        <v>20</v>
      </c>
      <c r="P29" s="245"/>
      <c r="Q29" s="245"/>
      <c r="R29" s="74"/>
      <c r="S29" s="243" t="s">
        <v>51</v>
      </c>
      <c r="T29" s="244"/>
    </row>
    <row r="30" spans="1:22" ht="15.6" x14ac:dyDescent="0.3">
      <c r="A30" s="25" t="s">
        <v>61</v>
      </c>
      <c r="B30" s="18" t="s">
        <v>22</v>
      </c>
      <c r="C30" s="18" t="s">
        <v>22</v>
      </c>
      <c r="D30" s="15" t="s">
        <v>0</v>
      </c>
      <c r="E30" s="15" t="s">
        <v>10</v>
      </c>
      <c r="F30" s="15" t="s">
        <v>17</v>
      </c>
      <c r="G30" s="15"/>
      <c r="H30" s="70" t="s">
        <v>26</v>
      </c>
      <c r="I30" s="70" t="s">
        <v>27</v>
      </c>
      <c r="J30" s="70"/>
      <c r="K30" s="70" t="s">
        <v>32</v>
      </c>
      <c r="L30" s="70" t="s">
        <v>26</v>
      </c>
      <c r="M30" s="70" t="s">
        <v>29</v>
      </c>
      <c r="N30" s="70"/>
      <c r="O30" s="173" t="s">
        <v>171</v>
      </c>
      <c r="P30" s="70" t="s">
        <v>35</v>
      </c>
      <c r="Q30" s="70" t="s">
        <v>70</v>
      </c>
      <c r="R30" s="70"/>
      <c r="S30" s="70" t="s">
        <v>32</v>
      </c>
      <c r="T30" s="70" t="s">
        <v>29</v>
      </c>
    </row>
    <row r="31" spans="1:22" ht="18" x14ac:dyDescent="0.35">
      <c r="A31" s="25">
        <v>7</v>
      </c>
      <c r="B31" s="18">
        <v>33</v>
      </c>
      <c r="C31" s="18">
        <v>33</v>
      </c>
      <c r="D31" s="91" t="s">
        <v>103</v>
      </c>
      <c r="E31" s="17" t="s">
        <v>12</v>
      </c>
      <c r="F31" s="33" t="s">
        <v>2</v>
      </c>
      <c r="G31" s="17" t="s">
        <v>91</v>
      </c>
      <c r="H31" s="66" t="s">
        <v>213</v>
      </c>
      <c r="I31" s="64">
        <v>1</v>
      </c>
      <c r="J31" s="64"/>
      <c r="K31" s="64"/>
      <c r="L31" s="75"/>
      <c r="M31" s="64"/>
      <c r="N31" s="64"/>
      <c r="O31" s="27"/>
      <c r="P31" s="192"/>
      <c r="Q31" s="64"/>
      <c r="R31" s="64"/>
      <c r="S31" s="64"/>
      <c r="T31" s="64">
        <v>1</v>
      </c>
    </row>
    <row r="32" spans="1:22" ht="18" x14ac:dyDescent="0.35">
      <c r="A32" s="25">
        <v>5</v>
      </c>
      <c r="B32" s="18">
        <v>64</v>
      </c>
      <c r="C32" s="18">
        <v>64</v>
      </c>
      <c r="D32" s="91" t="s">
        <v>108</v>
      </c>
      <c r="E32" s="17" t="s">
        <v>11</v>
      </c>
      <c r="F32" s="19" t="s">
        <v>2</v>
      </c>
      <c r="G32" s="17" t="s">
        <v>6</v>
      </c>
      <c r="H32" s="66" t="s">
        <v>230</v>
      </c>
      <c r="I32" s="64">
        <v>2</v>
      </c>
      <c r="J32" s="64"/>
      <c r="K32" s="64"/>
      <c r="L32" s="75"/>
      <c r="M32" s="64"/>
      <c r="N32" s="64"/>
      <c r="O32" s="176"/>
      <c r="P32" s="192"/>
      <c r="Q32" s="64"/>
      <c r="R32" s="64"/>
      <c r="S32" s="64"/>
      <c r="T32" s="64">
        <v>1</v>
      </c>
    </row>
    <row r="33" spans="1:22" ht="18" x14ac:dyDescent="0.35">
      <c r="B33" s="18">
        <v>6</v>
      </c>
      <c r="C33" s="18">
        <v>6</v>
      </c>
      <c r="D33" s="91" t="s">
        <v>96</v>
      </c>
      <c r="E33" s="17" t="s">
        <v>11</v>
      </c>
      <c r="F33" s="19" t="s">
        <v>2</v>
      </c>
      <c r="G33" s="17" t="s">
        <v>6</v>
      </c>
      <c r="H33" s="66" t="s">
        <v>215</v>
      </c>
      <c r="I33" s="64">
        <v>3</v>
      </c>
      <c r="J33" s="64"/>
      <c r="K33" s="64"/>
      <c r="L33" s="75"/>
      <c r="M33" s="64"/>
      <c r="N33" s="64"/>
      <c r="O33" s="179"/>
      <c r="P33" s="193"/>
      <c r="Q33" s="64"/>
      <c r="R33" s="64"/>
      <c r="S33" s="64"/>
      <c r="T33" s="64">
        <v>2</v>
      </c>
    </row>
    <row r="34" spans="1:22" ht="18" x14ac:dyDescent="0.35">
      <c r="B34" s="18">
        <v>21</v>
      </c>
      <c r="C34" s="18">
        <v>21</v>
      </c>
      <c r="D34" s="91" t="s">
        <v>101</v>
      </c>
      <c r="E34" s="17" t="s">
        <v>12</v>
      </c>
      <c r="F34" s="33" t="s">
        <v>2</v>
      </c>
      <c r="G34" s="17" t="s">
        <v>90</v>
      </c>
      <c r="H34" s="66" t="s">
        <v>212</v>
      </c>
      <c r="I34" s="64">
        <v>4</v>
      </c>
      <c r="J34" s="64"/>
      <c r="K34" s="64"/>
      <c r="L34" s="75"/>
      <c r="M34" s="64"/>
      <c r="N34" s="64"/>
      <c r="O34" s="27"/>
      <c r="P34" s="192"/>
      <c r="Q34" s="64"/>
      <c r="R34" s="64"/>
      <c r="S34" s="64"/>
      <c r="T34" s="64">
        <v>2</v>
      </c>
    </row>
    <row r="35" spans="1:22" ht="18" x14ac:dyDescent="0.35">
      <c r="B35" s="18">
        <v>36</v>
      </c>
      <c r="C35" s="18">
        <v>36</v>
      </c>
      <c r="D35" s="91" t="s">
        <v>97</v>
      </c>
      <c r="E35" s="17" t="s">
        <v>11</v>
      </c>
      <c r="F35" s="19" t="s">
        <v>2</v>
      </c>
      <c r="G35" s="17" t="s">
        <v>6</v>
      </c>
      <c r="H35" s="66" t="s">
        <v>216</v>
      </c>
      <c r="I35" s="64">
        <v>5</v>
      </c>
      <c r="J35" s="64"/>
      <c r="K35" s="64"/>
      <c r="L35" s="75"/>
      <c r="M35" s="64"/>
      <c r="N35" s="64"/>
      <c r="O35" s="27"/>
      <c r="P35" s="193"/>
      <c r="Q35" s="64"/>
      <c r="R35" s="64"/>
      <c r="S35" s="64"/>
      <c r="T35" s="64">
        <v>3</v>
      </c>
    </row>
    <row r="36" spans="1:22" ht="18" x14ac:dyDescent="0.35">
      <c r="A36" s="25">
        <v>8</v>
      </c>
      <c r="B36" s="18">
        <v>44</v>
      </c>
      <c r="C36" s="18">
        <v>44</v>
      </c>
      <c r="D36" s="91" t="s">
        <v>107</v>
      </c>
      <c r="E36" s="17" t="s">
        <v>11</v>
      </c>
      <c r="F36" s="19" t="s">
        <v>2</v>
      </c>
      <c r="G36" s="17" t="s">
        <v>6</v>
      </c>
      <c r="H36" s="66" t="s">
        <v>217</v>
      </c>
      <c r="I36" s="64">
        <v>6</v>
      </c>
      <c r="J36" s="64"/>
      <c r="K36" s="64"/>
      <c r="L36" s="75"/>
      <c r="M36" s="64"/>
      <c r="N36" s="64"/>
      <c r="O36" s="176"/>
      <c r="P36" s="192"/>
      <c r="Q36" s="64"/>
      <c r="R36" s="64"/>
      <c r="S36" s="64"/>
      <c r="T36" s="64">
        <v>4</v>
      </c>
    </row>
    <row r="37" spans="1:22" ht="18" x14ac:dyDescent="0.35">
      <c r="A37" s="25">
        <v>2</v>
      </c>
      <c r="B37" s="18">
        <v>14</v>
      </c>
      <c r="C37" s="18">
        <v>14</v>
      </c>
      <c r="D37" s="91" t="s">
        <v>95</v>
      </c>
      <c r="E37" s="17" t="s">
        <v>11</v>
      </c>
      <c r="F37" s="19" t="s">
        <v>2</v>
      </c>
      <c r="G37" s="17" t="s">
        <v>6</v>
      </c>
      <c r="H37" s="66" t="s">
        <v>214</v>
      </c>
      <c r="I37" s="64">
        <v>7</v>
      </c>
      <c r="J37" s="64"/>
      <c r="K37" s="64"/>
      <c r="L37" s="75"/>
      <c r="M37" s="64"/>
      <c r="N37" s="64"/>
      <c r="O37" s="179"/>
      <c r="P37" s="193"/>
      <c r="Q37" s="64"/>
      <c r="R37" s="64"/>
      <c r="S37" s="64"/>
      <c r="T37" s="13">
        <v>5</v>
      </c>
      <c r="U37">
        <f>SUM(S33:S37)</f>
        <v>0</v>
      </c>
      <c r="V37">
        <f>(250+165+110+75)*$V$10</f>
        <v>1800</v>
      </c>
    </row>
    <row r="38" spans="1:22" ht="18" x14ac:dyDescent="0.35">
      <c r="B38" s="18">
        <v>79</v>
      </c>
      <c r="C38" s="18">
        <v>79</v>
      </c>
      <c r="D38" s="178" t="s">
        <v>272</v>
      </c>
      <c r="E38" s="17" t="s">
        <v>12</v>
      </c>
      <c r="F38" s="19" t="s">
        <v>2</v>
      </c>
      <c r="G38" s="17" t="s">
        <v>6</v>
      </c>
      <c r="H38" s="64" t="s">
        <v>222</v>
      </c>
      <c r="I38" s="64">
        <v>8</v>
      </c>
      <c r="J38" s="64"/>
      <c r="K38" s="64"/>
      <c r="L38" s="64"/>
      <c r="M38" s="64"/>
      <c r="N38" s="64"/>
      <c r="O38" s="28"/>
      <c r="P38" s="193"/>
      <c r="Q38" s="64"/>
      <c r="R38" s="64"/>
      <c r="S38" s="64"/>
      <c r="T38" s="64">
        <v>3</v>
      </c>
    </row>
    <row r="39" spans="1:22" x14ac:dyDescent="0.3">
      <c r="D39" s="12"/>
      <c r="E39" s="13"/>
      <c r="F39" s="13"/>
      <c r="G39" s="13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</row>
    <row r="40" spans="1:22" ht="18" x14ac:dyDescent="0.35">
      <c r="D40" s="35" t="s">
        <v>66</v>
      </c>
      <c r="E40" s="36"/>
      <c r="F40" s="36"/>
      <c r="G40" s="36"/>
      <c r="H40" s="245" t="s">
        <v>54</v>
      </c>
      <c r="I40" s="245"/>
      <c r="J40" s="64"/>
      <c r="K40" s="245" t="s">
        <v>31</v>
      </c>
      <c r="L40" s="245"/>
      <c r="M40" s="245"/>
      <c r="N40" s="64"/>
      <c r="O40" s="245" t="s">
        <v>20</v>
      </c>
      <c r="P40" s="245"/>
      <c r="Q40" s="245"/>
      <c r="R40" s="74"/>
      <c r="S40" s="245" t="s">
        <v>53</v>
      </c>
      <c r="T40" s="245"/>
    </row>
    <row r="41" spans="1:22" ht="15.6" x14ac:dyDescent="0.3">
      <c r="A41" s="25" t="s">
        <v>61</v>
      </c>
      <c r="B41" s="18" t="s">
        <v>22</v>
      </c>
      <c r="C41" s="18" t="s">
        <v>22</v>
      </c>
      <c r="D41" s="15" t="s">
        <v>0</v>
      </c>
      <c r="E41" s="15" t="s">
        <v>10</v>
      </c>
      <c r="F41" s="15" t="s">
        <v>17</v>
      </c>
      <c r="G41" s="15"/>
      <c r="H41" s="70" t="s">
        <v>26</v>
      </c>
      <c r="I41" s="70" t="s">
        <v>27</v>
      </c>
      <c r="J41" s="70"/>
      <c r="K41" s="70" t="s">
        <v>32</v>
      </c>
      <c r="L41" s="70" t="s">
        <v>26</v>
      </c>
      <c r="M41" s="70" t="s">
        <v>29</v>
      </c>
      <c r="N41" s="70"/>
      <c r="O41" s="173"/>
      <c r="P41" s="70" t="s">
        <v>35</v>
      </c>
      <c r="Q41" s="70" t="s">
        <v>70</v>
      </c>
      <c r="R41" s="70"/>
      <c r="S41" s="70" t="s">
        <v>52</v>
      </c>
      <c r="T41" s="70" t="s">
        <v>29</v>
      </c>
    </row>
    <row r="42" spans="1:22" ht="18.600000000000001" thickBot="1" x14ac:dyDescent="0.4">
      <c r="A42" s="25">
        <v>7</v>
      </c>
      <c r="B42" s="55">
        <v>25</v>
      </c>
      <c r="C42" s="55">
        <v>25</v>
      </c>
      <c r="D42" s="94" t="s">
        <v>104</v>
      </c>
      <c r="E42" s="54" t="s">
        <v>12</v>
      </c>
      <c r="F42" s="87" t="s">
        <v>4</v>
      </c>
      <c r="G42" s="54" t="s">
        <v>6</v>
      </c>
      <c r="H42" s="76" t="s">
        <v>218</v>
      </c>
      <c r="I42" s="77"/>
      <c r="J42" s="77"/>
      <c r="K42" s="77"/>
      <c r="L42" s="88"/>
      <c r="M42" s="77"/>
      <c r="N42" s="77"/>
      <c r="O42" s="78"/>
      <c r="P42" s="76"/>
      <c r="Q42" s="77"/>
      <c r="R42" s="77"/>
      <c r="S42" s="77"/>
      <c r="T42" s="77">
        <v>3</v>
      </c>
    </row>
    <row r="43" spans="1:22" ht="18" x14ac:dyDescent="0.35">
      <c r="A43" s="25">
        <v>6</v>
      </c>
      <c r="B43" s="153">
        <v>23</v>
      </c>
      <c r="C43" s="153">
        <v>23</v>
      </c>
      <c r="D43" s="92" t="s">
        <v>105</v>
      </c>
      <c r="E43" s="44" t="s">
        <v>12</v>
      </c>
      <c r="F43" s="89" t="s">
        <v>4</v>
      </c>
      <c r="G43" s="44" t="s">
        <v>90</v>
      </c>
      <c r="H43" s="84" t="s">
        <v>219</v>
      </c>
      <c r="I43" s="85"/>
      <c r="J43" s="85"/>
      <c r="K43" s="85"/>
      <c r="L43" s="90"/>
      <c r="M43" s="85"/>
      <c r="N43" s="85"/>
      <c r="O43" s="86"/>
      <c r="P43" s="84"/>
      <c r="Q43" s="85"/>
      <c r="R43" s="85"/>
      <c r="S43" s="85"/>
      <c r="T43" s="85">
        <v>1</v>
      </c>
    </row>
    <row r="44" spans="1:22" ht="18" x14ac:dyDescent="0.35">
      <c r="A44" s="25">
        <v>4</v>
      </c>
      <c r="B44" s="18">
        <v>69</v>
      </c>
      <c r="C44" s="18">
        <v>69</v>
      </c>
      <c r="D44" s="91" t="s">
        <v>106</v>
      </c>
      <c r="E44" s="17" t="s">
        <v>12</v>
      </c>
      <c r="F44" s="19" t="s">
        <v>4</v>
      </c>
      <c r="G44" s="17" t="s">
        <v>90</v>
      </c>
      <c r="H44" s="66" t="s">
        <v>220</v>
      </c>
      <c r="I44" s="64"/>
      <c r="J44" s="64"/>
      <c r="K44" s="64"/>
      <c r="L44" s="64"/>
      <c r="M44" s="64"/>
      <c r="N44" s="64"/>
      <c r="O44" s="65"/>
      <c r="P44" s="66"/>
      <c r="Q44" s="64"/>
      <c r="R44" s="64"/>
      <c r="S44" s="64"/>
      <c r="T44" s="64">
        <v>2</v>
      </c>
      <c r="U44">
        <f>SUM(S42:S44)</f>
        <v>0</v>
      </c>
      <c r="V44">
        <f>(250+165+110)*$V$10-110</f>
        <v>1465</v>
      </c>
    </row>
    <row r="45" spans="1:22" ht="18" x14ac:dyDescent="0.35">
      <c r="A45" s="25">
        <v>5</v>
      </c>
      <c r="B45" s="18">
        <v>58</v>
      </c>
      <c r="C45" s="18">
        <v>58</v>
      </c>
      <c r="D45" s="91" t="s">
        <v>98</v>
      </c>
      <c r="E45" s="17" t="s">
        <v>11</v>
      </c>
      <c r="F45" s="19" t="s">
        <v>4</v>
      </c>
      <c r="G45" s="17" t="s">
        <v>6</v>
      </c>
      <c r="H45" s="66" t="s">
        <v>221</v>
      </c>
      <c r="I45" s="64"/>
      <c r="J45" s="64"/>
      <c r="K45" s="64"/>
      <c r="L45" s="75"/>
      <c r="M45" s="64"/>
      <c r="N45" s="64"/>
      <c r="O45" s="65"/>
      <c r="P45" s="66"/>
      <c r="Q45" s="64"/>
      <c r="R45" s="64"/>
      <c r="S45" s="64"/>
      <c r="T45" s="64">
        <v>1</v>
      </c>
    </row>
    <row r="46" spans="1:22" ht="18" x14ac:dyDescent="0.35">
      <c r="D46" s="59" t="s">
        <v>77</v>
      </c>
    </row>
  </sheetData>
  <sortState xmlns:xlrd2="http://schemas.microsoft.com/office/spreadsheetml/2017/richdata2" ref="B31:T38">
    <sortCondition ref="I31:I38"/>
  </sortState>
  <mergeCells count="23">
    <mergeCell ref="D27:G27"/>
    <mergeCell ref="H10:I10"/>
    <mergeCell ref="H29:I29"/>
    <mergeCell ref="K10:M10"/>
    <mergeCell ref="O10:Q10"/>
    <mergeCell ref="H1:O1"/>
    <mergeCell ref="H19:I19"/>
    <mergeCell ref="K19:M19"/>
    <mergeCell ref="O19:Q19"/>
    <mergeCell ref="H18:T18"/>
    <mergeCell ref="S10:T10"/>
    <mergeCell ref="S19:T19"/>
    <mergeCell ref="H6:I6"/>
    <mergeCell ref="K6:M6"/>
    <mergeCell ref="O6:Q6"/>
    <mergeCell ref="S6:T6"/>
    <mergeCell ref="S29:T29"/>
    <mergeCell ref="S40:T40"/>
    <mergeCell ref="K29:M29"/>
    <mergeCell ref="O29:Q29"/>
    <mergeCell ref="H40:I40"/>
    <mergeCell ref="K40:M40"/>
    <mergeCell ref="O40:Q40"/>
  </mergeCells>
  <phoneticPr fontId="13" type="noConversion"/>
  <pageMargins left="0.51181102362204722" right="0.5118110236220472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0F4F-654B-4E67-99BD-C7C1A0284498}">
  <dimension ref="A2:T52"/>
  <sheetViews>
    <sheetView topLeftCell="B1" workbookViewId="0">
      <pane ySplit="6" topLeftCell="A19" activePane="bottomLeft" state="frozen"/>
      <selection activeCell="B1" sqref="B1"/>
      <selection pane="bottomLeft" activeCell="B7" sqref="B7:H33"/>
    </sheetView>
  </sheetViews>
  <sheetFormatPr baseColWidth="10" defaultColWidth="9.109375" defaultRowHeight="14.4" x14ac:dyDescent="0.3"/>
  <cols>
    <col min="1" max="1" width="0" style="25" hidden="1" customWidth="1"/>
    <col min="2" max="3" width="3" customWidth="1"/>
    <col min="4" max="4" width="30.109375" customWidth="1"/>
    <col min="5" max="5" width="3.33203125" customWidth="1"/>
    <col min="6" max="6" width="7.44140625" customWidth="1"/>
    <col min="7" max="7" width="6" customWidth="1"/>
    <col min="9" max="9" width="6.6640625" customWidth="1"/>
    <col min="10" max="10" width="9.44140625" customWidth="1"/>
    <col min="11" max="11" width="6.21875" style="13" customWidth="1"/>
    <col min="12" max="13" width="6.21875" customWidth="1"/>
    <col min="14" max="14" width="10.21875" customWidth="1"/>
    <col min="15" max="15" width="8.88671875" customWidth="1"/>
    <col min="16" max="16" width="6.21875" customWidth="1"/>
    <col min="17" max="17" width="7.6640625" customWidth="1"/>
    <col min="18" max="18" width="6.88671875" customWidth="1"/>
    <col min="19" max="20" width="0" hidden="1" customWidth="1"/>
  </cols>
  <sheetData>
    <row r="2" spans="1:20" ht="23.4" x14ac:dyDescent="0.45">
      <c r="D2" s="254" t="s">
        <v>68</v>
      </c>
      <c r="E2" s="254"/>
      <c r="F2" s="254"/>
      <c r="G2" s="144">
        <f>COUNTA(G7:G48)</f>
        <v>27</v>
      </c>
    </row>
    <row r="3" spans="1:20" ht="18" x14ac:dyDescent="0.35">
      <c r="D3" s="2" t="s">
        <v>165</v>
      </c>
      <c r="E3" s="255">
        <f>G2+'mini-primaire-juvenil-freshmen'!G1</f>
        <v>52</v>
      </c>
      <c r="F3" s="255"/>
      <c r="G3" s="256" t="s">
        <v>166</v>
      </c>
      <c r="H3" s="256"/>
      <c r="I3" s="256"/>
    </row>
    <row r="4" spans="1:20" ht="18" x14ac:dyDescent="0.35">
      <c r="D4" s="3"/>
      <c r="E4" s="3"/>
      <c r="F4" s="3"/>
      <c r="G4" s="3"/>
      <c r="T4" s="25">
        <v>3</v>
      </c>
    </row>
    <row r="5" spans="1:20" ht="18.75" customHeight="1" x14ac:dyDescent="0.3">
      <c r="A5" s="25" t="s">
        <v>62</v>
      </c>
      <c r="B5" t="s">
        <v>79</v>
      </c>
      <c r="C5" t="s">
        <v>80</v>
      </c>
      <c r="D5" s="257" t="s">
        <v>67</v>
      </c>
      <c r="E5" s="257"/>
      <c r="F5" s="257"/>
      <c r="G5" s="258"/>
      <c r="H5" s="248" t="s">
        <v>19</v>
      </c>
      <c r="I5" s="248"/>
      <c r="J5" s="248" t="s">
        <v>33</v>
      </c>
      <c r="K5" s="248"/>
      <c r="L5" s="248"/>
      <c r="M5" s="251" t="s">
        <v>201</v>
      </c>
      <c r="N5" s="252"/>
      <c r="O5" s="252"/>
      <c r="P5" s="253"/>
      <c r="Q5" s="24"/>
      <c r="R5" s="24"/>
    </row>
    <row r="6" spans="1:20" ht="15.6" x14ac:dyDescent="0.3">
      <c r="B6" s="14" t="s">
        <v>22</v>
      </c>
      <c r="C6" s="14" t="s">
        <v>22</v>
      </c>
      <c r="D6" s="15" t="s">
        <v>0</v>
      </c>
      <c r="E6" s="15" t="s">
        <v>164</v>
      </c>
      <c r="F6" s="15" t="s">
        <v>17</v>
      </c>
      <c r="G6" s="15"/>
      <c r="H6" s="16" t="s">
        <v>26</v>
      </c>
      <c r="I6" s="16" t="s">
        <v>27</v>
      </c>
      <c r="J6" s="16" t="s">
        <v>34</v>
      </c>
      <c r="K6" s="16" t="s">
        <v>26</v>
      </c>
      <c r="L6" s="16" t="s">
        <v>29</v>
      </c>
      <c r="M6" s="158" t="s">
        <v>170</v>
      </c>
      <c r="N6" s="158" t="s">
        <v>171</v>
      </c>
      <c r="O6" s="16" t="s">
        <v>35</v>
      </c>
      <c r="P6" s="16" t="s">
        <v>70</v>
      </c>
      <c r="Q6" s="161" t="s">
        <v>24</v>
      </c>
      <c r="R6" s="152" t="s">
        <v>25</v>
      </c>
    </row>
    <row r="7" spans="1:20" ht="18" x14ac:dyDescent="0.3">
      <c r="B7" s="14">
        <v>61</v>
      </c>
      <c r="C7" s="14">
        <v>61</v>
      </c>
      <c r="D7" s="91" t="s">
        <v>122</v>
      </c>
      <c r="E7" s="15" t="s">
        <v>11</v>
      </c>
      <c r="F7" s="104" t="s">
        <v>110</v>
      </c>
      <c r="G7" s="15" t="s">
        <v>91</v>
      </c>
      <c r="H7" s="16" t="s">
        <v>239</v>
      </c>
      <c r="I7" s="16">
        <v>1</v>
      </c>
      <c r="J7" s="16"/>
      <c r="K7" s="16"/>
      <c r="L7" s="16">
        <v>3</v>
      </c>
      <c r="M7" s="180"/>
      <c r="N7" s="180" t="s">
        <v>301</v>
      </c>
      <c r="O7" s="180" t="s">
        <v>342</v>
      </c>
      <c r="P7" s="16">
        <v>1</v>
      </c>
      <c r="Q7" s="16">
        <v>610</v>
      </c>
      <c r="R7" s="16">
        <v>1</v>
      </c>
    </row>
    <row r="8" spans="1:20" ht="18.600000000000001" thickBot="1" x14ac:dyDescent="0.35">
      <c r="B8" s="14">
        <v>39</v>
      </c>
      <c r="C8" s="14">
        <v>39</v>
      </c>
      <c r="D8" s="91" t="s">
        <v>133</v>
      </c>
      <c r="E8" s="15" t="s">
        <v>11</v>
      </c>
      <c r="F8" s="104" t="s">
        <v>110</v>
      </c>
      <c r="G8" s="15" t="s">
        <v>6</v>
      </c>
      <c r="H8" s="16" t="s">
        <v>245</v>
      </c>
      <c r="I8" s="16">
        <v>2</v>
      </c>
      <c r="J8" s="16"/>
      <c r="K8" s="16"/>
      <c r="L8" s="16"/>
      <c r="M8" s="182" t="s">
        <v>295</v>
      </c>
      <c r="N8" s="191" t="s">
        <v>295</v>
      </c>
      <c r="O8" s="16" t="s">
        <v>295</v>
      </c>
      <c r="P8" s="16"/>
      <c r="Q8" s="16">
        <v>165</v>
      </c>
      <c r="R8" s="16">
        <v>5</v>
      </c>
    </row>
    <row r="9" spans="1:20" ht="18.600000000000001" thickBot="1" x14ac:dyDescent="0.35">
      <c r="B9" s="14">
        <v>45</v>
      </c>
      <c r="C9" s="14">
        <v>45</v>
      </c>
      <c r="D9" s="91" t="s">
        <v>134</v>
      </c>
      <c r="E9" s="15" t="s">
        <v>11</v>
      </c>
      <c r="F9" s="104" t="s">
        <v>110</v>
      </c>
      <c r="G9" s="15" t="s">
        <v>6</v>
      </c>
      <c r="H9" s="16" t="s">
        <v>246</v>
      </c>
      <c r="I9" s="16">
        <v>3</v>
      </c>
      <c r="J9" s="16"/>
      <c r="K9" s="16"/>
      <c r="L9" s="16">
        <v>7</v>
      </c>
      <c r="M9" s="184"/>
      <c r="N9" s="204">
        <v>46.32</v>
      </c>
      <c r="O9" s="180" t="s">
        <v>343</v>
      </c>
      <c r="P9" s="16">
        <v>3</v>
      </c>
      <c r="Q9" s="16">
        <v>245</v>
      </c>
      <c r="R9" s="16">
        <v>4</v>
      </c>
    </row>
    <row r="10" spans="1:20" ht="18.600000000000001" thickBot="1" x14ac:dyDescent="0.35">
      <c r="B10" s="53">
        <v>76</v>
      </c>
      <c r="C10" s="53">
        <v>76</v>
      </c>
      <c r="D10" s="95" t="s">
        <v>148</v>
      </c>
      <c r="E10" s="99" t="s">
        <v>11</v>
      </c>
      <c r="F10" s="99" t="s">
        <v>110</v>
      </c>
      <c r="G10" s="99" t="s">
        <v>15</v>
      </c>
      <c r="H10" s="100" t="s">
        <v>251</v>
      </c>
      <c r="I10" s="100">
        <v>4</v>
      </c>
      <c r="J10" s="100"/>
      <c r="K10" s="100"/>
      <c r="L10" s="100">
        <v>9</v>
      </c>
      <c r="M10" s="202"/>
      <c r="O10" s="202" t="s">
        <v>296</v>
      </c>
      <c r="P10" s="100">
        <v>13</v>
      </c>
      <c r="Q10" s="100">
        <v>96</v>
      </c>
      <c r="R10" s="100">
        <v>7</v>
      </c>
    </row>
    <row r="11" spans="1:20" ht="18" x14ac:dyDescent="0.3">
      <c r="B11" s="50">
        <v>19</v>
      </c>
      <c r="C11" s="50">
        <v>19</v>
      </c>
      <c r="D11" s="96" t="s">
        <v>157</v>
      </c>
      <c r="E11" s="97" t="s">
        <v>11</v>
      </c>
      <c r="F11" s="42" t="s">
        <v>110</v>
      </c>
      <c r="G11" s="97" t="s">
        <v>6</v>
      </c>
      <c r="H11" s="98" t="s">
        <v>241</v>
      </c>
      <c r="I11" s="98">
        <v>5</v>
      </c>
      <c r="J11" s="98"/>
      <c r="K11" s="98"/>
      <c r="L11" s="98">
        <v>2</v>
      </c>
      <c r="M11" s="186"/>
      <c r="N11" s="182" t="s">
        <v>304</v>
      </c>
      <c r="O11" s="181" t="s">
        <v>344</v>
      </c>
      <c r="P11" s="98">
        <v>2</v>
      </c>
      <c r="Q11" s="98">
        <v>165</v>
      </c>
      <c r="R11" s="98">
        <v>2</v>
      </c>
    </row>
    <row r="12" spans="1:20" ht="18" x14ac:dyDescent="0.3">
      <c r="B12" s="14">
        <v>42</v>
      </c>
      <c r="C12" s="14">
        <v>42</v>
      </c>
      <c r="D12" s="91" t="s">
        <v>123</v>
      </c>
      <c r="E12" s="15" t="s">
        <v>11</v>
      </c>
      <c r="F12" s="104" t="s">
        <v>110</v>
      </c>
      <c r="G12" s="15" t="s">
        <v>114</v>
      </c>
      <c r="H12" s="16" t="s">
        <v>247</v>
      </c>
      <c r="I12" s="16">
        <v>6</v>
      </c>
      <c r="J12" s="16"/>
      <c r="K12" s="16"/>
      <c r="L12" s="16">
        <v>1</v>
      </c>
      <c r="M12" s="184" t="s">
        <v>295</v>
      </c>
      <c r="N12" s="70" t="s">
        <v>295</v>
      </c>
      <c r="O12" s="16" t="s">
        <v>295</v>
      </c>
      <c r="P12" s="16"/>
      <c r="Q12" s="16">
        <v>285</v>
      </c>
      <c r="R12" s="16">
        <v>3</v>
      </c>
    </row>
    <row r="13" spans="1:20" ht="18" x14ac:dyDescent="0.3">
      <c r="B13" s="14">
        <v>27</v>
      </c>
      <c r="C13" s="14">
        <v>27</v>
      </c>
      <c r="D13" s="91" t="s">
        <v>168</v>
      </c>
      <c r="E13" s="15" t="s">
        <v>11</v>
      </c>
      <c r="F13" s="104" t="s">
        <v>111</v>
      </c>
      <c r="G13" s="15" t="s">
        <v>90</v>
      </c>
      <c r="H13" s="16" t="s">
        <v>227</v>
      </c>
      <c r="I13" s="16">
        <v>7</v>
      </c>
      <c r="J13" s="16"/>
      <c r="K13" s="16"/>
      <c r="L13" s="16">
        <v>5</v>
      </c>
      <c r="M13" s="182"/>
      <c r="N13" s="180" t="s">
        <v>300</v>
      </c>
      <c r="O13" s="180" t="s">
        <v>295</v>
      </c>
      <c r="P13" s="16">
        <v>5</v>
      </c>
      <c r="Q13" s="16"/>
      <c r="R13" s="16">
        <v>1</v>
      </c>
    </row>
    <row r="14" spans="1:20" ht="18" x14ac:dyDescent="0.3">
      <c r="B14" s="14">
        <v>66</v>
      </c>
      <c r="C14" s="14">
        <v>66</v>
      </c>
      <c r="D14" s="91" t="s">
        <v>124</v>
      </c>
      <c r="E14" s="15" t="s">
        <v>11</v>
      </c>
      <c r="F14" s="104" t="s">
        <v>110</v>
      </c>
      <c r="G14" s="15" t="s">
        <v>112</v>
      </c>
      <c r="H14" s="16" t="s">
        <v>250</v>
      </c>
      <c r="I14" s="16">
        <v>8</v>
      </c>
      <c r="J14" s="16"/>
      <c r="K14" s="16"/>
      <c r="L14" s="16">
        <v>8</v>
      </c>
      <c r="M14" s="180"/>
      <c r="N14" s="180">
        <v>50.68</v>
      </c>
      <c r="O14" s="180" t="s">
        <v>345</v>
      </c>
      <c r="P14" s="16">
        <v>4</v>
      </c>
      <c r="Q14" s="16">
        <v>111</v>
      </c>
      <c r="R14" s="16">
        <v>6</v>
      </c>
    </row>
    <row r="15" spans="1:20" ht="18.600000000000001" thickBot="1" x14ac:dyDescent="0.35">
      <c r="B15" s="14">
        <v>43</v>
      </c>
      <c r="C15" s="14">
        <v>43</v>
      </c>
      <c r="D15" s="91" t="s">
        <v>135</v>
      </c>
      <c r="E15" s="15" t="s">
        <v>11</v>
      </c>
      <c r="F15" s="104" t="s">
        <v>110</v>
      </c>
      <c r="G15" s="15" t="s">
        <v>6</v>
      </c>
      <c r="H15" s="16" t="s">
        <v>248</v>
      </c>
      <c r="I15" s="16">
        <v>9</v>
      </c>
      <c r="J15" s="16"/>
      <c r="K15" s="16"/>
      <c r="L15" s="16">
        <v>10</v>
      </c>
      <c r="M15" s="180"/>
      <c r="N15" s="191"/>
      <c r="O15" s="189" t="s">
        <v>298</v>
      </c>
      <c r="P15" s="16">
        <v>10</v>
      </c>
      <c r="Q15" s="16">
        <v>36</v>
      </c>
      <c r="R15" s="16"/>
    </row>
    <row r="16" spans="1:20" ht="18" x14ac:dyDescent="0.3">
      <c r="B16" s="14">
        <v>34</v>
      </c>
      <c r="C16" s="14">
        <v>34</v>
      </c>
      <c r="D16" s="91" t="s">
        <v>121</v>
      </c>
      <c r="E16" s="15" t="s">
        <v>11</v>
      </c>
      <c r="F16" s="104" t="s">
        <v>111</v>
      </c>
      <c r="G16" s="15" t="s">
        <v>113</v>
      </c>
      <c r="H16" s="16" t="s">
        <v>229</v>
      </c>
      <c r="I16" s="16">
        <v>10</v>
      </c>
      <c r="J16" s="16"/>
      <c r="K16" s="16"/>
      <c r="L16" s="16">
        <v>4</v>
      </c>
      <c r="M16" s="182"/>
      <c r="N16" s="70"/>
      <c r="O16" s="70"/>
      <c r="P16" s="16">
        <v>0</v>
      </c>
      <c r="Q16" s="16"/>
      <c r="R16" s="16">
        <v>7</v>
      </c>
    </row>
    <row r="17" spans="2:18" ht="18.600000000000001" thickBot="1" x14ac:dyDescent="0.35">
      <c r="B17" s="14">
        <v>57</v>
      </c>
      <c r="C17" s="14">
        <v>57</v>
      </c>
      <c r="D17" s="91" t="s">
        <v>154</v>
      </c>
      <c r="E17" s="15" t="s">
        <v>11</v>
      </c>
      <c r="F17" s="104" t="s">
        <v>111</v>
      </c>
      <c r="G17" s="15" t="s">
        <v>6</v>
      </c>
      <c r="H17" s="16" t="s">
        <v>232</v>
      </c>
      <c r="I17" s="16">
        <v>11</v>
      </c>
      <c r="J17" s="100"/>
      <c r="K17" s="16"/>
      <c r="L17" s="16"/>
      <c r="M17" s="184"/>
      <c r="N17" s="70"/>
      <c r="O17" s="189" t="s">
        <v>297</v>
      </c>
      <c r="P17" s="16">
        <v>8</v>
      </c>
      <c r="Q17" s="16"/>
      <c r="R17" s="16">
        <v>2</v>
      </c>
    </row>
    <row r="18" spans="2:18" ht="18.600000000000001" thickBot="1" x14ac:dyDescent="0.35">
      <c r="B18" s="53">
        <v>28</v>
      </c>
      <c r="C18" s="53">
        <v>28</v>
      </c>
      <c r="D18" s="95" t="s">
        <v>156</v>
      </c>
      <c r="E18" s="99" t="s">
        <v>11</v>
      </c>
      <c r="F18" s="99" t="s">
        <v>110</v>
      </c>
      <c r="G18" s="99" t="s">
        <v>6</v>
      </c>
      <c r="H18" s="100" t="s">
        <v>240</v>
      </c>
      <c r="I18" s="100">
        <v>12</v>
      </c>
      <c r="J18" s="11"/>
      <c r="K18" s="100"/>
      <c r="L18" s="100">
        <v>6</v>
      </c>
      <c r="M18" s="202"/>
      <c r="N18" s="182" t="s">
        <v>302</v>
      </c>
      <c r="O18" s="204">
        <v>48.61</v>
      </c>
      <c r="P18" s="100">
        <v>5</v>
      </c>
      <c r="Q18" s="100">
        <v>93</v>
      </c>
      <c r="R18" s="100">
        <v>8</v>
      </c>
    </row>
    <row r="19" spans="2:18" ht="18.600000000000001" thickBot="1" x14ac:dyDescent="0.35">
      <c r="B19" s="79">
        <v>16</v>
      </c>
      <c r="C19" s="79">
        <v>16</v>
      </c>
      <c r="D19" s="105" t="s">
        <v>144</v>
      </c>
      <c r="E19" s="101" t="s">
        <v>11</v>
      </c>
      <c r="F19" s="101" t="s">
        <v>110</v>
      </c>
      <c r="G19" s="101" t="s">
        <v>15</v>
      </c>
      <c r="H19" s="102" t="s">
        <v>271</v>
      </c>
      <c r="I19" s="102">
        <v>13</v>
      </c>
      <c r="J19" s="102"/>
      <c r="K19" s="102"/>
      <c r="L19" s="102">
        <v>14</v>
      </c>
      <c r="M19" s="203"/>
      <c r="N19" s="191"/>
      <c r="O19" s="206">
        <v>50.3</v>
      </c>
      <c r="P19" s="102"/>
      <c r="Q19" s="102">
        <v>13</v>
      </c>
      <c r="R19" s="102"/>
    </row>
    <row r="20" spans="2:18" ht="18" x14ac:dyDescent="0.3">
      <c r="B20" s="50">
        <v>37</v>
      </c>
      <c r="C20" s="50">
        <v>37</v>
      </c>
      <c r="D20" s="96" t="s">
        <v>146</v>
      </c>
      <c r="E20" s="97" t="s">
        <v>11</v>
      </c>
      <c r="F20" s="97" t="s">
        <v>110</v>
      </c>
      <c r="G20" s="97" t="s">
        <v>15</v>
      </c>
      <c r="H20" s="98" t="s">
        <v>243</v>
      </c>
      <c r="I20" s="98">
        <v>14</v>
      </c>
      <c r="J20" s="98"/>
      <c r="K20" s="98"/>
      <c r="L20" s="98">
        <v>20</v>
      </c>
      <c r="M20" s="185"/>
      <c r="N20" s="183" t="s">
        <v>303</v>
      </c>
      <c r="O20" s="183">
        <v>50.65</v>
      </c>
      <c r="P20" s="98">
        <v>7</v>
      </c>
      <c r="Q20" s="98">
        <v>31</v>
      </c>
      <c r="R20" s="98">
        <v>9</v>
      </c>
    </row>
    <row r="21" spans="2:18" ht="18" x14ac:dyDescent="0.3">
      <c r="B21" s="50">
        <v>60</v>
      </c>
      <c r="C21" s="50">
        <v>60</v>
      </c>
      <c r="D21" s="91" t="s">
        <v>125</v>
      </c>
      <c r="E21" s="15" t="s">
        <v>12</v>
      </c>
      <c r="F21" s="15" t="s">
        <v>110</v>
      </c>
      <c r="G21" s="15" t="s">
        <v>91</v>
      </c>
      <c r="H21" s="98" t="s">
        <v>238</v>
      </c>
      <c r="I21" s="98">
        <v>15</v>
      </c>
      <c r="J21" s="98"/>
      <c r="K21" s="98"/>
      <c r="L21" s="98">
        <v>11</v>
      </c>
      <c r="M21" s="183"/>
      <c r="N21" s="181">
        <v>52.64</v>
      </c>
      <c r="O21" s="183">
        <v>48.97</v>
      </c>
      <c r="P21" s="98">
        <v>6</v>
      </c>
      <c r="Q21" s="98"/>
      <c r="R21" s="98"/>
    </row>
    <row r="22" spans="2:18" ht="18" x14ac:dyDescent="0.3">
      <c r="B22" s="50">
        <v>65</v>
      </c>
      <c r="C22" s="50">
        <v>65</v>
      </c>
      <c r="D22" s="91" t="s">
        <v>147</v>
      </c>
      <c r="E22" s="15" t="s">
        <v>11</v>
      </c>
      <c r="F22" s="15" t="s">
        <v>110</v>
      </c>
      <c r="G22" s="15" t="s">
        <v>15</v>
      </c>
      <c r="H22" s="98" t="s">
        <v>238</v>
      </c>
      <c r="I22" s="98">
        <v>16</v>
      </c>
      <c r="J22" s="98"/>
      <c r="K22" s="98"/>
      <c r="L22" s="98">
        <v>18</v>
      </c>
      <c r="M22" s="181"/>
      <c r="N22" s="98"/>
      <c r="O22" s="187"/>
      <c r="P22" s="98">
        <v>17</v>
      </c>
      <c r="Q22" s="98">
        <v>10</v>
      </c>
      <c r="R22" s="98"/>
    </row>
    <row r="23" spans="2:18" ht="18" x14ac:dyDescent="0.3">
      <c r="B23" s="50">
        <v>55</v>
      </c>
      <c r="C23" s="50">
        <v>55</v>
      </c>
      <c r="D23" s="91" t="s">
        <v>163</v>
      </c>
      <c r="E23" s="15" t="s">
        <v>11</v>
      </c>
      <c r="F23" s="15" t="s">
        <v>110</v>
      </c>
      <c r="G23" s="15" t="s">
        <v>6</v>
      </c>
      <c r="H23" s="98" t="s">
        <v>249</v>
      </c>
      <c r="I23" s="98">
        <v>17</v>
      </c>
      <c r="J23" s="98"/>
      <c r="K23" s="98"/>
      <c r="L23" s="98">
        <v>12</v>
      </c>
      <c r="M23" s="181"/>
      <c r="N23" s="98"/>
      <c r="O23" s="190" t="s">
        <v>299</v>
      </c>
      <c r="P23" s="98">
        <v>9</v>
      </c>
      <c r="Q23" s="98">
        <v>26</v>
      </c>
      <c r="R23" s="98"/>
    </row>
    <row r="24" spans="2:18" ht="18" x14ac:dyDescent="0.3">
      <c r="B24" s="50">
        <v>47</v>
      </c>
      <c r="C24" s="50">
        <v>47</v>
      </c>
      <c r="D24" s="91" t="s">
        <v>130</v>
      </c>
      <c r="E24" s="15" t="s">
        <v>11</v>
      </c>
      <c r="F24" s="15" t="s">
        <v>111</v>
      </c>
      <c r="G24" s="15" t="s">
        <v>6</v>
      </c>
      <c r="H24" s="98" t="s">
        <v>231</v>
      </c>
      <c r="I24" s="98">
        <v>18</v>
      </c>
      <c r="J24" s="98"/>
      <c r="K24" s="98"/>
      <c r="L24" s="98"/>
      <c r="M24" s="183"/>
      <c r="N24" s="98"/>
      <c r="O24" s="186" t="s">
        <v>293</v>
      </c>
      <c r="P24" s="98">
        <v>15</v>
      </c>
      <c r="Q24" s="98"/>
      <c r="R24" s="98">
        <v>4</v>
      </c>
    </row>
    <row r="25" spans="2:18" ht="18" x14ac:dyDescent="0.3">
      <c r="B25" s="50">
        <v>54</v>
      </c>
      <c r="C25" s="50">
        <v>54</v>
      </c>
      <c r="D25" s="91" t="s">
        <v>132</v>
      </c>
      <c r="E25" s="15" t="s">
        <v>11</v>
      </c>
      <c r="F25" s="15" t="s">
        <v>111</v>
      </c>
      <c r="G25" s="15" t="s">
        <v>6</v>
      </c>
      <c r="H25" s="98" t="s">
        <v>234</v>
      </c>
      <c r="I25" s="98">
        <v>19</v>
      </c>
      <c r="J25" s="98"/>
      <c r="K25" s="98"/>
      <c r="L25" s="98"/>
      <c r="M25" s="185"/>
      <c r="N25" s="98"/>
      <c r="O25" s="186" t="s">
        <v>294</v>
      </c>
      <c r="P25" s="196">
        <v>14</v>
      </c>
      <c r="Q25" s="98"/>
      <c r="R25" s="98">
        <v>3</v>
      </c>
    </row>
    <row r="26" spans="2:18" ht="18" x14ac:dyDescent="0.3">
      <c r="B26" s="50">
        <v>75</v>
      </c>
      <c r="C26" s="50">
        <v>75</v>
      </c>
      <c r="D26" s="91" t="s">
        <v>155</v>
      </c>
      <c r="E26" s="15" t="s">
        <v>11</v>
      </c>
      <c r="F26" s="15" t="s">
        <v>111</v>
      </c>
      <c r="G26" s="15" t="s">
        <v>6</v>
      </c>
      <c r="H26" s="98" t="s">
        <v>235</v>
      </c>
      <c r="I26" s="98">
        <v>20</v>
      </c>
      <c r="J26" s="98"/>
      <c r="K26" s="98"/>
      <c r="L26" s="98"/>
      <c r="M26" s="186" t="s">
        <v>295</v>
      </c>
      <c r="N26" s="98" t="s">
        <v>295</v>
      </c>
      <c r="O26" s="186" t="s">
        <v>295</v>
      </c>
      <c r="P26" s="98"/>
      <c r="Q26" s="98"/>
      <c r="R26" s="98">
        <v>8</v>
      </c>
    </row>
    <row r="27" spans="2:18" ht="18" x14ac:dyDescent="0.3">
      <c r="B27" s="50">
        <v>20</v>
      </c>
      <c r="C27" s="50">
        <v>20</v>
      </c>
      <c r="D27" s="91" t="s">
        <v>127</v>
      </c>
      <c r="E27" s="15" t="s">
        <v>12</v>
      </c>
      <c r="F27" s="197" t="s">
        <v>111</v>
      </c>
      <c r="G27" s="197" t="s">
        <v>90</v>
      </c>
      <c r="H27" s="188" t="s">
        <v>225</v>
      </c>
      <c r="I27" s="98">
        <v>21</v>
      </c>
      <c r="J27" s="98"/>
      <c r="K27" s="98"/>
      <c r="L27" s="98"/>
      <c r="M27" s="186"/>
      <c r="N27" s="98"/>
      <c r="O27" s="187"/>
      <c r="P27" s="98">
        <v>17</v>
      </c>
      <c r="Q27" s="98"/>
      <c r="R27" s="98">
        <v>1</v>
      </c>
    </row>
    <row r="28" spans="2:18" ht="18" x14ac:dyDescent="0.3">
      <c r="B28" s="50">
        <v>24</v>
      </c>
      <c r="C28" s="50">
        <v>24</v>
      </c>
      <c r="D28" s="91" t="s">
        <v>129</v>
      </c>
      <c r="E28" s="15" t="s">
        <v>11</v>
      </c>
      <c r="F28" s="15" t="s">
        <v>111</v>
      </c>
      <c r="G28" s="15" t="s">
        <v>6</v>
      </c>
      <c r="H28" s="98" t="s">
        <v>244</v>
      </c>
      <c r="I28" s="98">
        <v>22</v>
      </c>
      <c r="J28" s="98"/>
      <c r="K28" s="98"/>
      <c r="L28" s="98"/>
      <c r="M28" s="185"/>
      <c r="N28" s="98"/>
      <c r="O28" s="187"/>
      <c r="P28" s="98">
        <v>18</v>
      </c>
      <c r="Q28" s="98"/>
      <c r="R28" s="98">
        <v>5</v>
      </c>
    </row>
    <row r="29" spans="2:18" ht="18" x14ac:dyDescent="0.3">
      <c r="B29" s="50">
        <v>29</v>
      </c>
      <c r="C29" s="50">
        <v>29</v>
      </c>
      <c r="D29" s="91" t="s">
        <v>153</v>
      </c>
      <c r="E29" s="15" t="s">
        <v>12</v>
      </c>
      <c r="F29" s="197" t="s">
        <v>111</v>
      </c>
      <c r="G29" s="197" t="s">
        <v>90</v>
      </c>
      <c r="H29" s="188" t="s">
        <v>226</v>
      </c>
      <c r="I29" s="98">
        <v>23</v>
      </c>
      <c r="J29" s="98"/>
      <c r="K29" s="98"/>
      <c r="L29" s="98"/>
      <c r="M29" s="183"/>
      <c r="N29" s="98"/>
      <c r="O29" s="187"/>
      <c r="P29" s="98">
        <v>19</v>
      </c>
      <c r="Q29" s="98"/>
      <c r="R29" s="98">
        <v>2</v>
      </c>
    </row>
    <row r="30" spans="2:18" ht="18" x14ac:dyDescent="0.3">
      <c r="B30" s="50">
        <v>59</v>
      </c>
      <c r="C30" s="50">
        <v>59</v>
      </c>
      <c r="D30" s="91" t="s">
        <v>131</v>
      </c>
      <c r="E30" s="15" t="s">
        <v>109</v>
      </c>
      <c r="F30" s="15" t="s">
        <v>111</v>
      </c>
      <c r="G30" s="15" t="s">
        <v>6</v>
      </c>
      <c r="H30" s="98" t="s">
        <v>233</v>
      </c>
      <c r="I30" s="98">
        <v>24</v>
      </c>
      <c r="J30" s="98"/>
      <c r="K30" s="98"/>
      <c r="L30" s="98"/>
      <c r="M30" s="181"/>
      <c r="N30" s="98"/>
      <c r="O30" s="205"/>
      <c r="P30" s="98">
        <v>21</v>
      </c>
      <c r="Q30" s="98"/>
      <c r="R30" s="98">
        <v>6</v>
      </c>
    </row>
    <row r="31" spans="2:18" ht="18" x14ac:dyDescent="0.3">
      <c r="B31" s="50">
        <v>4</v>
      </c>
      <c r="C31" s="50">
        <v>4</v>
      </c>
      <c r="D31" s="91" t="s">
        <v>126</v>
      </c>
      <c r="E31" s="15" t="s">
        <v>12</v>
      </c>
      <c r="F31" s="197" t="s">
        <v>111</v>
      </c>
      <c r="G31" s="197" t="s">
        <v>90</v>
      </c>
      <c r="H31" s="188" t="s">
        <v>224</v>
      </c>
      <c r="I31" s="98">
        <v>25</v>
      </c>
      <c r="J31" s="98"/>
      <c r="K31" s="98"/>
      <c r="L31" s="98"/>
      <c r="M31" s="98"/>
      <c r="N31" s="98"/>
      <c r="O31" s="205"/>
      <c r="P31" s="98"/>
      <c r="Q31" s="98"/>
      <c r="R31" s="98">
        <v>4</v>
      </c>
    </row>
    <row r="32" spans="2:18" ht="18" x14ac:dyDescent="0.3">
      <c r="B32" s="50">
        <v>53</v>
      </c>
      <c r="C32" s="50">
        <v>53</v>
      </c>
      <c r="D32" s="91" t="s">
        <v>128</v>
      </c>
      <c r="E32" s="15" t="s">
        <v>12</v>
      </c>
      <c r="F32" s="197" t="s">
        <v>111</v>
      </c>
      <c r="G32" s="197" t="s">
        <v>6</v>
      </c>
      <c r="H32" s="188" t="s">
        <v>228</v>
      </c>
      <c r="I32" s="98">
        <v>26</v>
      </c>
      <c r="J32" s="98"/>
      <c r="K32" s="98"/>
      <c r="L32" s="98"/>
      <c r="M32" s="98"/>
      <c r="N32" s="98"/>
      <c r="O32" s="205"/>
      <c r="P32" s="98"/>
      <c r="Q32" s="98"/>
      <c r="R32" s="98">
        <v>3</v>
      </c>
    </row>
    <row r="33" spans="2:18" ht="18" x14ac:dyDescent="0.3">
      <c r="B33" s="50">
        <v>22</v>
      </c>
      <c r="C33" s="50">
        <v>22</v>
      </c>
      <c r="D33" s="91" t="s">
        <v>145</v>
      </c>
      <c r="E33" s="15" t="s">
        <v>11</v>
      </c>
      <c r="F33" s="15" t="s">
        <v>110</v>
      </c>
      <c r="G33" s="15" t="s">
        <v>15</v>
      </c>
      <c r="H33" s="98" t="s">
        <v>242</v>
      </c>
      <c r="I33" s="98">
        <v>27</v>
      </c>
      <c r="J33" s="98"/>
      <c r="K33" s="98"/>
      <c r="L33" s="98"/>
      <c r="M33" s="98"/>
      <c r="N33" s="98"/>
      <c r="O33" s="183">
        <v>58.51</v>
      </c>
      <c r="P33" s="98"/>
      <c r="Q33" s="98"/>
      <c r="R33" s="98"/>
    </row>
    <row r="34" spans="2:18" x14ac:dyDescent="0.3">
      <c r="D34" s="249"/>
      <c r="E34" s="250"/>
      <c r="F34" s="250"/>
      <c r="G34" s="250"/>
    </row>
    <row r="35" spans="2:18" ht="19.2" hidden="1" customHeight="1" x14ac:dyDescent="0.3">
      <c r="D35" s="12"/>
      <c r="E35" s="13"/>
      <c r="F35" s="13"/>
      <c r="G35" s="13"/>
    </row>
    <row r="36" spans="2:18" ht="15.6" hidden="1" x14ac:dyDescent="0.3">
      <c r="D36" s="12"/>
      <c r="E36" s="13"/>
      <c r="F36" s="13"/>
      <c r="G36" s="13"/>
      <c r="H36" s="18" t="s">
        <v>19</v>
      </c>
      <c r="I36" s="18" t="s">
        <v>36</v>
      </c>
      <c r="J36" s="18" t="s">
        <v>20</v>
      </c>
      <c r="K36" s="18" t="s">
        <v>37</v>
      </c>
      <c r="L36" s="18" t="s">
        <v>38</v>
      </c>
      <c r="M36" s="18"/>
      <c r="N36" s="16" t="s">
        <v>24</v>
      </c>
      <c r="O36" s="16" t="s">
        <v>25</v>
      </c>
      <c r="Q36" s="248" t="s">
        <v>30</v>
      </c>
      <c r="R36" s="248"/>
    </row>
    <row r="37" spans="2:18" ht="18" hidden="1" x14ac:dyDescent="0.35">
      <c r="D37" s="10"/>
      <c r="E37" s="9"/>
      <c r="F37" s="11"/>
      <c r="G37" s="9"/>
      <c r="H37" s="14"/>
      <c r="I37" s="14"/>
      <c r="J37" s="14"/>
      <c r="K37" s="18"/>
      <c r="L37" s="14"/>
      <c r="M37" s="14"/>
      <c r="N37" s="14"/>
      <c r="O37" s="14"/>
      <c r="Q37" s="14">
        <v>1</v>
      </c>
      <c r="R37" s="14">
        <v>250</v>
      </c>
    </row>
    <row r="38" spans="2:18" hidden="1" x14ac:dyDescent="0.3">
      <c r="D38" s="249"/>
      <c r="E38" s="250"/>
      <c r="F38" s="250"/>
      <c r="G38" s="250"/>
      <c r="Q38" s="14">
        <v>2</v>
      </c>
      <c r="R38" s="14">
        <v>165</v>
      </c>
    </row>
    <row r="39" spans="2:18" hidden="1" x14ac:dyDescent="0.3">
      <c r="D39" s="12"/>
      <c r="E39" s="13"/>
      <c r="F39" s="13"/>
      <c r="G39" s="13"/>
      <c r="Q39" s="14">
        <v>3</v>
      </c>
      <c r="R39" s="14">
        <v>110</v>
      </c>
    </row>
    <row r="40" spans="2:18" hidden="1" x14ac:dyDescent="0.3">
      <c r="D40" s="12"/>
      <c r="E40" s="13"/>
      <c r="F40" s="13"/>
      <c r="G40" s="13"/>
      <c r="Q40" s="14">
        <v>4</v>
      </c>
      <c r="R40" s="14">
        <v>75</v>
      </c>
    </row>
    <row r="41" spans="2:18" hidden="1" x14ac:dyDescent="0.3">
      <c r="D41" s="12"/>
      <c r="E41" s="13"/>
      <c r="F41" s="13"/>
      <c r="G41" s="13"/>
      <c r="Q41" s="14">
        <v>5</v>
      </c>
      <c r="R41" s="14">
        <v>50</v>
      </c>
    </row>
    <row r="42" spans="2:18" hidden="1" x14ac:dyDescent="0.3">
      <c r="D42" s="12"/>
      <c r="E42" s="13"/>
      <c r="F42" s="13"/>
      <c r="G42" s="13"/>
      <c r="Q42" s="14">
        <v>6</v>
      </c>
      <c r="R42" s="14">
        <v>35</v>
      </c>
    </row>
    <row r="43" spans="2:18" hidden="1" x14ac:dyDescent="0.3">
      <c r="D43" s="12"/>
      <c r="E43" s="13"/>
      <c r="F43" s="13"/>
      <c r="G43" s="13"/>
      <c r="Q43" s="14">
        <v>7</v>
      </c>
      <c r="R43" s="14">
        <v>25</v>
      </c>
    </row>
    <row r="44" spans="2:18" hidden="1" x14ac:dyDescent="0.3">
      <c r="D44" s="12"/>
      <c r="E44" s="13"/>
      <c r="F44" s="13"/>
      <c r="G44" s="13"/>
      <c r="Q44" s="14">
        <v>8</v>
      </c>
      <c r="R44" s="14">
        <v>18</v>
      </c>
    </row>
    <row r="45" spans="2:18" hidden="1" x14ac:dyDescent="0.3">
      <c r="D45" s="12"/>
      <c r="E45" s="13"/>
      <c r="F45" s="13"/>
      <c r="G45" s="13"/>
      <c r="Q45" s="14">
        <v>9</v>
      </c>
      <c r="R45" s="14">
        <v>14</v>
      </c>
    </row>
    <row r="46" spans="2:18" hidden="1" x14ac:dyDescent="0.3">
      <c r="D46" s="12"/>
      <c r="E46" s="13"/>
      <c r="F46" s="13"/>
      <c r="G46" s="13"/>
      <c r="Q46" s="14">
        <v>10</v>
      </c>
      <c r="R46" s="14">
        <v>11</v>
      </c>
    </row>
    <row r="47" spans="2:18" hidden="1" x14ac:dyDescent="0.3">
      <c r="D47" s="12"/>
      <c r="E47" s="13"/>
      <c r="F47" s="13"/>
      <c r="G47" s="13"/>
    </row>
    <row r="49" spans="4:18" x14ac:dyDescent="0.3">
      <c r="D49" s="131" t="s">
        <v>162</v>
      </c>
      <c r="E49" s="108"/>
      <c r="F49" s="121" t="s">
        <v>41</v>
      </c>
      <c r="G49" s="122"/>
      <c r="H49" s="118" t="s">
        <v>42</v>
      </c>
      <c r="I49" s="118"/>
      <c r="J49" s="109" t="s">
        <v>43</v>
      </c>
      <c r="K49" s="132"/>
      <c r="L49" s="125" t="s">
        <v>44</v>
      </c>
      <c r="M49" s="155"/>
      <c r="N49" s="126"/>
      <c r="O49" s="117"/>
      <c r="P49" s="108"/>
      <c r="Q49" s="108"/>
      <c r="R49" s="133"/>
    </row>
    <row r="50" spans="4:18" x14ac:dyDescent="0.3">
      <c r="D50" s="134"/>
      <c r="F50" s="123" t="s">
        <v>45</v>
      </c>
      <c r="G50" s="124"/>
      <c r="H50" s="119" t="s">
        <v>46</v>
      </c>
      <c r="I50" s="119"/>
      <c r="J50" s="111"/>
      <c r="K50" s="140"/>
      <c r="L50" s="129"/>
      <c r="M50" s="156"/>
      <c r="N50" s="130"/>
      <c r="O50" s="138"/>
      <c r="R50" s="139"/>
    </row>
    <row r="51" spans="4:18" x14ac:dyDescent="0.3">
      <c r="D51" s="107"/>
      <c r="E51" s="108"/>
      <c r="F51" s="121" t="s">
        <v>47</v>
      </c>
      <c r="G51" s="122"/>
      <c r="H51" s="135" t="s">
        <v>48</v>
      </c>
      <c r="I51" s="135"/>
      <c r="J51" s="136" t="s">
        <v>49</v>
      </c>
      <c r="K51" s="137"/>
      <c r="L51" s="127" t="s">
        <v>50</v>
      </c>
      <c r="M51" s="157"/>
      <c r="N51" s="128"/>
      <c r="O51" s="167" t="s">
        <v>197</v>
      </c>
      <c r="P51" s="168" t="s">
        <v>198</v>
      </c>
      <c r="Q51" s="169" t="s">
        <v>185</v>
      </c>
      <c r="R51" s="170" t="s">
        <v>11</v>
      </c>
    </row>
    <row r="52" spans="4:18" x14ac:dyDescent="0.3">
      <c r="D52" s="113" t="s">
        <v>25</v>
      </c>
      <c r="E52" s="110"/>
      <c r="F52" s="123" t="s">
        <v>56</v>
      </c>
      <c r="G52" s="124"/>
      <c r="H52" s="119" t="s">
        <v>57</v>
      </c>
      <c r="I52" s="119"/>
      <c r="J52" s="111" t="s">
        <v>58</v>
      </c>
      <c r="K52" s="140"/>
      <c r="L52" s="129" t="s">
        <v>59</v>
      </c>
      <c r="M52" s="156"/>
      <c r="N52" s="130"/>
      <c r="O52" s="114" t="s">
        <v>60</v>
      </c>
      <c r="P52" s="115" t="s">
        <v>117</v>
      </c>
      <c r="Q52" s="116" t="s">
        <v>118</v>
      </c>
      <c r="R52" s="120" t="s">
        <v>119</v>
      </c>
    </row>
  </sheetData>
  <sortState xmlns:xlrd2="http://schemas.microsoft.com/office/spreadsheetml/2017/richdata2" ref="B7:R33">
    <sortCondition ref="H7:H33"/>
  </sortState>
  <mergeCells count="10">
    <mergeCell ref="M5:P5"/>
    <mergeCell ref="D34:G34"/>
    <mergeCell ref="Q36:R36"/>
    <mergeCell ref="D38:G38"/>
    <mergeCell ref="D2:F2"/>
    <mergeCell ref="E3:F3"/>
    <mergeCell ref="G3:I3"/>
    <mergeCell ref="D5:G5"/>
    <mergeCell ref="H5:I5"/>
    <mergeCell ref="J5:L5"/>
  </mergeCells>
  <pageMargins left="0.25" right="0.25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8"/>
  <sheetViews>
    <sheetView topLeftCell="B1" workbookViewId="0">
      <pane ySplit="19" topLeftCell="A20" activePane="bottomLeft" state="frozen"/>
      <selection activeCell="B1" sqref="B1"/>
      <selection pane="bottomLeft" activeCell="V34" sqref="V34"/>
    </sheetView>
  </sheetViews>
  <sheetFormatPr baseColWidth="10" defaultColWidth="9.109375" defaultRowHeight="14.4" x14ac:dyDescent="0.3"/>
  <cols>
    <col min="1" max="1" width="0" style="25" hidden="1" customWidth="1"/>
    <col min="2" max="3" width="3" customWidth="1"/>
    <col min="4" max="4" width="30.109375" customWidth="1"/>
    <col min="5" max="5" width="3.33203125" customWidth="1"/>
    <col min="6" max="6" width="7.44140625" customWidth="1"/>
    <col min="7" max="7" width="6" customWidth="1"/>
    <col min="9" max="9" width="6.6640625" customWidth="1"/>
    <col min="10" max="10" width="8.6640625" style="73" customWidth="1"/>
    <col min="11" max="11" width="9.109375" style="13" customWidth="1"/>
    <col min="12" max="12" width="6.44140625" style="39" hidden="1" customWidth="1"/>
    <col min="13" max="13" width="7" customWidth="1"/>
    <col min="14" max="14" width="8.5546875" style="13" customWidth="1"/>
    <col min="15" max="15" width="9.109375" style="13"/>
    <col min="16" max="16" width="5.88671875" customWidth="1"/>
    <col min="17" max="17" width="8.109375" style="48" hidden="1" customWidth="1"/>
    <col min="18" max="18" width="8" customWidth="1"/>
    <col min="19" max="19" width="6.88671875" customWidth="1"/>
    <col min="20" max="21" width="0" hidden="1" customWidth="1"/>
  </cols>
  <sheetData>
    <row r="1" spans="4:19" ht="5.4" customHeight="1" x14ac:dyDescent="0.3"/>
    <row r="2" spans="4:19" ht="23.4" x14ac:dyDescent="0.45">
      <c r="D2" s="254" t="s">
        <v>68</v>
      </c>
      <c r="E2" s="254"/>
      <c r="F2" s="254"/>
      <c r="G2" s="144">
        <f>COUNTA(G5:G40)</f>
        <v>18</v>
      </c>
    </row>
    <row r="3" spans="4:19" ht="18" x14ac:dyDescent="0.35">
      <c r="D3" s="2" t="s">
        <v>165</v>
      </c>
      <c r="E3" s="255"/>
      <c r="F3" s="255"/>
      <c r="G3" s="256"/>
      <c r="H3" s="256"/>
      <c r="I3" s="256"/>
    </row>
    <row r="4" spans="4:19" ht="11.4" customHeight="1" x14ac:dyDescent="0.35">
      <c r="D4" s="3"/>
      <c r="E4" s="3"/>
      <c r="F4" s="4"/>
      <c r="G4" s="5"/>
    </row>
    <row r="5" spans="4:19" ht="19.2" hidden="1" customHeight="1" x14ac:dyDescent="0.3">
      <c r="D5" s="12"/>
      <c r="E5" s="13"/>
      <c r="F5" s="13"/>
      <c r="G5" s="13"/>
    </row>
    <row r="6" spans="4:19" ht="15.6" hidden="1" x14ac:dyDescent="0.3">
      <c r="D6" s="12"/>
      <c r="E6" s="13"/>
      <c r="F6" s="13"/>
      <c r="G6" s="13"/>
      <c r="H6" s="18" t="s">
        <v>19</v>
      </c>
      <c r="I6" s="18" t="s">
        <v>36</v>
      </c>
      <c r="J6" s="64"/>
      <c r="K6" s="18" t="s">
        <v>37</v>
      </c>
      <c r="L6" s="40"/>
      <c r="M6" s="18" t="s">
        <v>38</v>
      </c>
      <c r="N6" s="18"/>
      <c r="O6" s="16" t="s">
        <v>24</v>
      </c>
      <c r="R6" s="248" t="s">
        <v>30</v>
      </c>
      <c r="S6" s="248"/>
    </row>
    <row r="7" spans="4:19" ht="18" hidden="1" x14ac:dyDescent="0.35">
      <c r="D7" s="10"/>
      <c r="E7" s="9"/>
      <c r="F7" s="11"/>
      <c r="G7" s="9"/>
      <c r="H7" s="14"/>
      <c r="I7" s="14"/>
      <c r="J7" s="112"/>
      <c r="K7" s="18"/>
      <c r="L7" s="40"/>
      <c r="M7" s="14"/>
      <c r="N7" s="18"/>
      <c r="O7" s="18"/>
      <c r="R7" s="14">
        <v>1</v>
      </c>
      <c r="S7" s="14">
        <v>250</v>
      </c>
    </row>
    <row r="8" spans="4:19" hidden="1" x14ac:dyDescent="0.3">
      <c r="D8" s="249"/>
      <c r="E8" s="250"/>
      <c r="F8" s="250"/>
      <c r="G8" s="250"/>
      <c r="R8" s="14">
        <v>2</v>
      </c>
      <c r="S8" s="14">
        <v>165</v>
      </c>
    </row>
    <row r="9" spans="4:19" hidden="1" x14ac:dyDescent="0.3">
      <c r="D9" s="12"/>
      <c r="E9" s="13"/>
      <c r="F9" s="13"/>
      <c r="G9" s="13"/>
      <c r="R9" s="14">
        <v>3</v>
      </c>
      <c r="S9" s="14">
        <v>110</v>
      </c>
    </row>
    <row r="10" spans="4:19" hidden="1" x14ac:dyDescent="0.3">
      <c r="D10" s="12"/>
      <c r="E10" s="13"/>
      <c r="F10" s="13"/>
      <c r="G10" s="13"/>
      <c r="R10" s="14">
        <v>4</v>
      </c>
      <c r="S10" s="14">
        <v>75</v>
      </c>
    </row>
    <row r="11" spans="4:19" hidden="1" x14ac:dyDescent="0.3">
      <c r="D11" s="12"/>
      <c r="E11" s="13"/>
      <c r="F11" s="13"/>
      <c r="G11" s="13"/>
      <c r="R11" s="14">
        <v>5</v>
      </c>
      <c r="S11" s="14">
        <v>50</v>
      </c>
    </row>
    <row r="12" spans="4:19" hidden="1" x14ac:dyDescent="0.3">
      <c r="D12" s="12"/>
      <c r="E12" s="13"/>
      <c r="F12" s="13"/>
      <c r="G12" s="13"/>
      <c r="R12" s="14">
        <v>6</v>
      </c>
      <c r="S12" s="14">
        <v>35</v>
      </c>
    </row>
    <row r="13" spans="4:19" hidden="1" x14ac:dyDescent="0.3">
      <c r="D13" s="12"/>
      <c r="E13" s="13"/>
      <c r="F13" s="13"/>
      <c r="G13" s="13"/>
      <c r="R13" s="14">
        <v>7</v>
      </c>
      <c r="S13" s="14">
        <v>25</v>
      </c>
    </row>
    <row r="14" spans="4:19" hidden="1" x14ac:dyDescent="0.3">
      <c r="D14" s="12"/>
      <c r="E14" s="13"/>
      <c r="F14" s="13"/>
      <c r="G14" s="13"/>
      <c r="R14" s="14">
        <v>8</v>
      </c>
      <c r="S14" s="14">
        <v>18</v>
      </c>
    </row>
    <row r="15" spans="4:19" hidden="1" x14ac:dyDescent="0.3">
      <c r="D15" s="12"/>
      <c r="E15" s="13"/>
      <c r="F15" s="13"/>
      <c r="G15" s="13"/>
      <c r="R15" s="14">
        <v>9</v>
      </c>
      <c r="S15" s="14">
        <v>14</v>
      </c>
    </row>
    <row r="16" spans="4:19" hidden="1" x14ac:dyDescent="0.3">
      <c r="D16" s="12"/>
      <c r="E16" s="13"/>
      <c r="F16" s="13"/>
      <c r="G16" s="13"/>
      <c r="R16" s="14">
        <v>10</v>
      </c>
      <c r="S16" s="14">
        <v>11</v>
      </c>
    </row>
    <row r="17" spans="1:21" hidden="1" x14ac:dyDescent="0.3">
      <c r="D17" s="12"/>
      <c r="E17" s="13"/>
      <c r="F17" s="13"/>
      <c r="G17" s="13"/>
    </row>
    <row r="18" spans="1:21" ht="18.75" customHeight="1" x14ac:dyDescent="0.35">
      <c r="D18" s="257" t="s">
        <v>115</v>
      </c>
      <c r="E18" s="257"/>
      <c r="F18" s="257"/>
      <c r="G18" s="258"/>
      <c r="H18" s="260" t="s">
        <v>19</v>
      </c>
      <c r="I18" s="261"/>
      <c r="J18" s="262" t="s">
        <v>319</v>
      </c>
      <c r="K18" s="263"/>
      <c r="L18" s="241"/>
      <c r="M18" s="259" t="s">
        <v>20</v>
      </c>
      <c r="N18" s="259"/>
      <c r="O18" s="259"/>
      <c r="Q18" s="159"/>
    </row>
    <row r="19" spans="1:21" ht="15.6" x14ac:dyDescent="0.3">
      <c r="B19" s="14" t="s">
        <v>22</v>
      </c>
      <c r="C19" s="14" t="s">
        <v>22</v>
      </c>
      <c r="D19" s="15" t="s">
        <v>0</v>
      </c>
      <c r="E19" s="15" t="s">
        <v>164</v>
      </c>
      <c r="F19" s="15" t="s">
        <v>17</v>
      </c>
      <c r="G19" s="15"/>
      <c r="H19" s="14" t="s">
        <v>26</v>
      </c>
      <c r="I19" s="14" t="s">
        <v>25</v>
      </c>
      <c r="J19" s="112" t="s">
        <v>26</v>
      </c>
      <c r="K19" s="18" t="s">
        <v>25</v>
      </c>
      <c r="L19" s="40"/>
      <c r="M19" s="18" t="s">
        <v>39</v>
      </c>
      <c r="N19" s="240" t="s">
        <v>171</v>
      </c>
      <c r="O19" s="18" t="s">
        <v>35</v>
      </c>
      <c r="P19" s="14" t="s">
        <v>40</v>
      </c>
      <c r="Q19" s="14" t="s">
        <v>25</v>
      </c>
      <c r="R19" s="160" t="s">
        <v>25</v>
      </c>
      <c r="S19" s="134"/>
    </row>
    <row r="20" spans="1:21" ht="18" x14ac:dyDescent="0.35">
      <c r="A20" s="25">
        <v>2</v>
      </c>
      <c r="B20" s="14">
        <v>35</v>
      </c>
      <c r="C20" s="14">
        <v>35</v>
      </c>
      <c r="D20" s="91" t="s">
        <v>149</v>
      </c>
      <c r="E20" s="17" t="s">
        <v>12</v>
      </c>
      <c r="F20" s="17" t="s">
        <v>9</v>
      </c>
      <c r="G20" s="17" t="s">
        <v>15</v>
      </c>
      <c r="H20" s="26" t="s">
        <v>253</v>
      </c>
      <c r="I20" s="18">
        <v>10</v>
      </c>
      <c r="J20" s="64" t="s">
        <v>331</v>
      </c>
      <c r="K20" s="18">
        <v>13</v>
      </c>
      <c r="L20" s="40"/>
      <c r="M20" s="182"/>
      <c r="N20" s="64"/>
      <c r="O20" s="210">
        <v>58.8</v>
      </c>
      <c r="P20" s="14">
        <v>9</v>
      </c>
      <c r="Q20" s="49"/>
      <c r="R20" s="14">
        <v>1</v>
      </c>
      <c r="T20">
        <f>SUM(R19:R20)</f>
        <v>1</v>
      </c>
      <c r="U20" t="e">
        <f>(250+165)*#REF!</f>
        <v>#REF!</v>
      </c>
    </row>
    <row r="21" spans="1:21" ht="18" x14ac:dyDescent="0.35">
      <c r="A21" s="25">
        <v>4</v>
      </c>
      <c r="B21" s="14">
        <v>8</v>
      </c>
      <c r="C21" s="14">
        <v>8</v>
      </c>
      <c r="D21" s="91" t="s">
        <v>136</v>
      </c>
      <c r="E21" s="17" t="s">
        <v>12</v>
      </c>
      <c r="F21" s="17" t="s">
        <v>9</v>
      </c>
      <c r="G21" s="17" t="s">
        <v>6</v>
      </c>
      <c r="H21" s="26" t="s">
        <v>252</v>
      </c>
      <c r="I21" s="18">
        <v>17</v>
      </c>
      <c r="J21" s="64" t="s">
        <v>335</v>
      </c>
      <c r="K21" s="18">
        <v>18</v>
      </c>
      <c r="L21" s="40"/>
      <c r="M21" s="180"/>
      <c r="N21" s="64"/>
      <c r="O21" s="216" t="s">
        <v>308</v>
      </c>
      <c r="P21" s="14">
        <v>15</v>
      </c>
      <c r="Q21" s="49"/>
      <c r="R21" s="14">
        <v>2</v>
      </c>
    </row>
    <row r="22" spans="1:21" ht="18" x14ac:dyDescent="0.35">
      <c r="A22" s="25">
        <v>3</v>
      </c>
      <c r="B22" s="14">
        <v>10</v>
      </c>
      <c r="C22" s="14">
        <v>10</v>
      </c>
      <c r="D22" s="91" t="s">
        <v>137</v>
      </c>
      <c r="E22" s="17" t="s">
        <v>11</v>
      </c>
      <c r="F22" s="17" t="s">
        <v>9</v>
      </c>
      <c r="G22" s="17" t="s">
        <v>6</v>
      </c>
      <c r="H22" s="26" t="s">
        <v>254</v>
      </c>
      <c r="I22" s="18">
        <v>7</v>
      </c>
      <c r="J22" s="64" t="s">
        <v>322</v>
      </c>
      <c r="K22" s="18">
        <v>4</v>
      </c>
      <c r="L22" s="40"/>
      <c r="M22" s="182"/>
      <c r="N22" s="28" t="s">
        <v>340</v>
      </c>
      <c r="O22" s="215" t="s">
        <v>315</v>
      </c>
      <c r="P22" s="14">
        <v>5</v>
      </c>
      <c r="Q22" s="49"/>
      <c r="R22" s="14">
        <v>1</v>
      </c>
    </row>
    <row r="23" spans="1:21" ht="18" x14ac:dyDescent="0.35">
      <c r="A23" s="25">
        <v>5</v>
      </c>
      <c r="B23" s="14">
        <v>70</v>
      </c>
      <c r="C23" s="14">
        <v>70</v>
      </c>
      <c r="D23" s="91" t="s">
        <v>138</v>
      </c>
      <c r="E23" s="17" t="s">
        <v>11</v>
      </c>
      <c r="F23" s="17" t="s">
        <v>9</v>
      </c>
      <c r="G23" s="17" t="s">
        <v>6</v>
      </c>
      <c r="H23" s="26" t="s">
        <v>263</v>
      </c>
      <c r="I23" s="18">
        <v>9</v>
      </c>
      <c r="J23" s="64" t="s">
        <v>335</v>
      </c>
      <c r="K23" s="18">
        <v>17</v>
      </c>
      <c r="L23" s="40"/>
      <c r="M23" s="214" t="s">
        <v>295</v>
      </c>
      <c r="N23" s="64" t="s">
        <v>295</v>
      </c>
      <c r="O23" s="213" t="s">
        <v>295</v>
      </c>
      <c r="P23" s="14"/>
      <c r="Q23" s="49"/>
      <c r="R23" s="14">
        <v>2</v>
      </c>
    </row>
    <row r="24" spans="1:21" ht="18" x14ac:dyDescent="0.35">
      <c r="B24" s="14"/>
      <c r="C24" s="14"/>
      <c r="D24" s="91"/>
      <c r="E24" s="17"/>
      <c r="F24" s="17"/>
      <c r="G24" s="17"/>
      <c r="H24" s="26"/>
      <c r="I24" s="18"/>
      <c r="J24" s="64"/>
      <c r="K24" s="18"/>
      <c r="L24" s="40"/>
      <c r="M24" s="214"/>
      <c r="N24" s="64"/>
      <c r="O24" s="213"/>
      <c r="P24" s="14"/>
      <c r="Q24" s="49"/>
      <c r="R24" s="14"/>
    </row>
    <row r="25" spans="1:21" ht="18" x14ac:dyDescent="0.35">
      <c r="A25" s="25">
        <v>6</v>
      </c>
      <c r="B25" s="14">
        <v>13</v>
      </c>
      <c r="C25" s="14">
        <v>13</v>
      </c>
      <c r="D25" s="91" t="s">
        <v>150</v>
      </c>
      <c r="E25" s="17" t="s">
        <v>12</v>
      </c>
      <c r="F25" s="17" t="s">
        <v>3</v>
      </c>
      <c r="G25" s="17" t="s">
        <v>15</v>
      </c>
      <c r="H25" s="26" t="s">
        <v>255</v>
      </c>
      <c r="I25" s="18">
        <v>12</v>
      </c>
      <c r="J25" s="64" t="s">
        <v>329</v>
      </c>
      <c r="K25" s="18">
        <v>11</v>
      </c>
      <c r="L25" s="40"/>
      <c r="M25" s="195"/>
      <c r="N25" s="64"/>
      <c r="O25" s="210" t="s">
        <v>305</v>
      </c>
      <c r="P25" s="14">
        <v>10</v>
      </c>
      <c r="Q25" s="49"/>
      <c r="R25" s="14">
        <v>1</v>
      </c>
    </row>
    <row r="26" spans="1:21" ht="18" x14ac:dyDescent="0.35">
      <c r="B26" s="14">
        <v>40</v>
      </c>
      <c r="C26" s="14">
        <v>40</v>
      </c>
      <c r="D26" s="91" t="s">
        <v>159</v>
      </c>
      <c r="E26" s="17" t="s">
        <v>12</v>
      </c>
      <c r="F26" s="141" t="s">
        <v>3</v>
      </c>
      <c r="G26" s="17" t="s">
        <v>6</v>
      </c>
      <c r="H26" s="26" t="s">
        <v>257</v>
      </c>
      <c r="I26" s="18">
        <v>15</v>
      </c>
      <c r="J26" s="64" t="s">
        <v>330</v>
      </c>
      <c r="K26" s="18">
        <v>12</v>
      </c>
      <c r="L26" s="40"/>
      <c r="M26" s="182"/>
      <c r="N26" s="64"/>
      <c r="O26" s="210" t="s">
        <v>307</v>
      </c>
      <c r="P26" s="14">
        <v>12</v>
      </c>
      <c r="Q26" s="49"/>
      <c r="R26" s="14">
        <v>5</v>
      </c>
    </row>
    <row r="27" spans="1:21" ht="18" x14ac:dyDescent="0.35">
      <c r="A27" s="25">
        <v>7</v>
      </c>
      <c r="B27" s="14">
        <v>56</v>
      </c>
      <c r="C27" s="14">
        <v>56</v>
      </c>
      <c r="D27" s="91" t="s">
        <v>158</v>
      </c>
      <c r="E27" s="17" t="s">
        <v>12</v>
      </c>
      <c r="F27" s="17" t="s">
        <v>3</v>
      </c>
      <c r="G27" s="17" t="s">
        <v>6</v>
      </c>
      <c r="H27" s="174" t="s">
        <v>264</v>
      </c>
      <c r="I27" s="18">
        <v>16</v>
      </c>
      <c r="J27" s="64" t="s">
        <v>332</v>
      </c>
      <c r="K27" s="18">
        <v>14</v>
      </c>
      <c r="L27" s="40"/>
      <c r="M27" s="180"/>
      <c r="N27" s="64"/>
      <c r="O27" s="216" t="s">
        <v>309</v>
      </c>
      <c r="P27" s="14">
        <v>13</v>
      </c>
      <c r="Q27" s="49"/>
      <c r="R27" s="14">
        <v>2</v>
      </c>
    </row>
    <row r="28" spans="1:21" ht="18" x14ac:dyDescent="0.35">
      <c r="A28" s="25">
        <v>15</v>
      </c>
      <c r="B28" s="14">
        <v>48</v>
      </c>
      <c r="C28" s="14">
        <v>48</v>
      </c>
      <c r="D28" s="91" t="s">
        <v>141</v>
      </c>
      <c r="E28" s="15" t="s">
        <v>11</v>
      </c>
      <c r="F28" s="17" t="s">
        <v>3</v>
      </c>
      <c r="G28" s="17" t="s">
        <v>6</v>
      </c>
      <c r="H28" s="26" t="s">
        <v>259</v>
      </c>
      <c r="I28" s="18">
        <v>1</v>
      </c>
      <c r="J28" s="64" t="s">
        <v>321</v>
      </c>
      <c r="K28" s="18">
        <v>1</v>
      </c>
      <c r="L28" s="40"/>
      <c r="M28" s="180"/>
      <c r="N28" s="28">
        <v>53.27</v>
      </c>
      <c r="O28" s="211" t="s">
        <v>312</v>
      </c>
      <c r="P28" s="14">
        <v>2</v>
      </c>
      <c r="Q28" s="49"/>
      <c r="R28" s="14">
        <v>1</v>
      </c>
      <c r="T28">
        <f>SUM(R28)</f>
        <v>1</v>
      </c>
      <c r="U28" t="e">
        <f>(250)*#REF!</f>
        <v>#REF!</v>
      </c>
    </row>
    <row r="29" spans="1:21" ht="18" x14ac:dyDescent="0.35">
      <c r="A29" s="25">
        <v>8</v>
      </c>
      <c r="B29" s="14">
        <v>15</v>
      </c>
      <c r="C29" s="14">
        <v>15</v>
      </c>
      <c r="D29" s="91" t="s">
        <v>139</v>
      </c>
      <c r="E29" s="17" t="s">
        <v>11</v>
      </c>
      <c r="F29" s="141" t="s">
        <v>3</v>
      </c>
      <c r="G29" s="17" t="s">
        <v>6</v>
      </c>
      <c r="H29" s="26" t="s">
        <v>265</v>
      </c>
      <c r="I29" s="18">
        <v>2</v>
      </c>
      <c r="J29" s="64" t="s">
        <v>320</v>
      </c>
      <c r="K29" s="18">
        <v>2</v>
      </c>
      <c r="L29" s="40"/>
      <c r="M29" s="182"/>
      <c r="N29" s="28">
        <v>51.28</v>
      </c>
      <c r="O29" s="211" t="s">
        <v>311</v>
      </c>
      <c r="P29" s="14">
        <v>1</v>
      </c>
      <c r="Q29" s="49"/>
      <c r="R29" s="14">
        <v>2</v>
      </c>
      <c r="T29">
        <f>SUM(R22:R29)</f>
        <v>14</v>
      </c>
      <c r="U29" t="e">
        <f>(250+165+110+75+50+35)*#REF!-35</f>
        <v>#REF!</v>
      </c>
    </row>
    <row r="30" spans="1:21" ht="18" x14ac:dyDescent="0.35">
      <c r="A30" s="25">
        <v>9</v>
      </c>
      <c r="B30" s="14">
        <v>38</v>
      </c>
      <c r="C30" s="14">
        <v>38</v>
      </c>
      <c r="D30" s="91" t="s">
        <v>140</v>
      </c>
      <c r="E30" s="17" t="s">
        <v>11</v>
      </c>
      <c r="F30" s="141" t="s">
        <v>3</v>
      </c>
      <c r="G30" s="17" t="s">
        <v>6</v>
      </c>
      <c r="H30" s="26" t="s">
        <v>258</v>
      </c>
      <c r="I30" s="18">
        <v>4</v>
      </c>
      <c r="J30" s="64" t="s">
        <v>326</v>
      </c>
      <c r="K30" s="18">
        <v>7</v>
      </c>
      <c r="L30" s="40"/>
      <c r="M30" s="195"/>
      <c r="N30" s="242" t="s">
        <v>341</v>
      </c>
      <c r="O30" s="211" t="s">
        <v>313</v>
      </c>
      <c r="P30" s="14">
        <v>4</v>
      </c>
      <c r="Q30" s="49"/>
      <c r="R30" s="14">
        <v>3</v>
      </c>
      <c r="T30">
        <f>SUM(R30)</f>
        <v>3</v>
      </c>
      <c r="U30" t="e">
        <f>(250)*#REF!</f>
        <v>#REF!</v>
      </c>
    </row>
    <row r="31" spans="1:21" ht="18" x14ac:dyDescent="0.35">
      <c r="A31" s="25">
        <v>10</v>
      </c>
      <c r="B31" s="14">
        <v>31</v>
      </c>
      <c r="C31" s="14">
        <v>31</v>
      </c>
      <c r="D31" s="91" t="s">
        <v>169</v>
      </c>
      <c r="E31" s="17" t="s">
        <v>11</v>
      </c>
      <c r="F31" s="141" t="s">
        <v>3</v>
      </c>
      <c r="G31" s="17" t="s">
        <v>6</v>
      </c>
      <c r="H31" s="174" t="s">
        <v>266</v>
      </c>
      <c r="I31" s="18">
        <v>5</v>
      </c>
      <c r="J31" s="64" t="s">
        <v>324</v>
      </c>
      <c r="K31" s="18">
        <v>5</v>
      </c>
      <c r="L31" s="40"/>
      <c r="M31" s="195"/>
      <c r="N31" s="242">
        <v>58.29</v>
      </c>
      <c r="O31" s="212" t="s">
        <v>317</v>
      </c>
      <c r="P31" s="14">
        <v>7</v>
      </c>
      <c r="Q31" s="49"/>
      <c r="R31" s="14">
        <v>2</v>
      </c>
    </row>
    <row r="32" spans="1:21" ht="18" x14ac:dyDescent="0.35">
      <c r="A32" s="25">
        <v>11</v>
      </c>
      <c r="B32" s="14">
        <v>12</v>
      </c>
      <c r="C32" s="14">
        <v>12</v>
      </c>
      <c r="D32" s="91" t="s">
        <v>160</v>
      </c>
      <c r="E32" s="17" t="s">
        <v>11</v>
      </c>
      <c r="F32" s="141" t="s">
        <v>3</v>
      </c>
      <c r="G32" s="17" t="s">
        <v>112</v>
      </c>
      <c r="H32" s="26" t="s">
        <v>256</v>
      </c>
      <c r="I32" s="18">
        <v>6</v>
      </c>
      <c r="J32" s="64" t="s">
        <v>323</v>
      </c>
      <c r="K32" s="18">
        <v>3</v>
      </c>
      <c r="L32" s="40"/>
      <c r="M32" s="70" t="s">
        <v>295</v>
      </c>
      <c r="N32" s="64" t="s">
        <v>295</v>
      </c>
      <c r="O32" s="213" t="s">
        <v>295</v>
      </c>
      <c r="P32" s="14"/>
      <c r="Q32" s="49"/>
      <c r="R32" s="14">
        <v>4</v>
      </c>
    </row>
    <row r="33" spans="1:21" ht="18" x14ac:dyDescent="0.35">
      <c r="A33" s="25">
        <v>13</v>
      </c>
      <c r="B33" s="14">
        <v>51</v>
      </c>
      <c r="C33" s="14">
        <v>51</v>
      </c>
      <c r="D33" s="91" t="s">
        <v>151</v>
      </c>
      <c r="E33" s="17" t="s">
        <v>11</v>
      </c>
      <c r="F33" s="141" t="s">
        <v>3</v>
      </c>
      <c r="G33" s="17" t="s">
        <v>15</v>
      </c>
      <c r="H33" s="26" t="s">
        <v>260</v>
      </c>
      <c r="I33" s="18">
        <v>8</v>
      </c>
      <c r="J33" s="64" t="s">
        <v>328</v>
      </c>
      <c r="K33" s="18">
        <v>9</v>
      </c>
      <c r="L33" s="40"/>
      <c r="M33" s="180"/>
      <c r="N33" s="28">
        <v>56.29</v>
      </c>
      <c r="O33" s="212" t="s">
        <v>316</v>
      </c>
      <c r="P33" s="14">
        <v>6</v>
      </c>
      <c r="Q33" s="49"/>
      <c r="R33" s="14">
        <v>3</v>
      </c>
    </row>
    <row r="34" spans="1:21" ht="18" x14ac:dyDescent="0.35">
      <c r="B34" s="14"/>
      <c r="C34" s="14"/>
      <c r="D34" s="91"/>
      <c r="E34" s="17"/>
      <c r="F34" s="141"/>
      <c r="G34" s="17"/>
      <c r="H34" s="26"/>
      <c r="I34" s="18"/>
      <c r="J34" s="64"/>
      <c r="K34" s="18"/>
      <c r="L34" s="40"/>
      <c r="M34" s="180"/>
      <c r="N34" s="64"/>
      <c r="O34" s="212"/>
      <c r="P34" s="14"/>
      <c r="Q34" s="49"/>
      <c r="R34" s="14"/>
    </row>
    <row r="35" spans="1:21" ht="18" x14ac:dyDescent="0.35">
      <c r="A35" s="25">
        <v>14</v>
      </c>
      <c r="B35" s="14">
        <v>30</v>
      </c>
      <c r="C35" s="14">
        <v>30</v>
      </c>
      <c r="D35" s="91" t="s">
        <v>143</v>
      </c>
      <c r="E35" s="17" t="s">
        <v>11</v>
      </c>
      <c r="F35" s="17" t="s">
        <v>5</v>
      </c>
      <c r="G35" s="17" t="s">
        <v>6</v>
      </c>
      <c r="H35" s="26" t="s">
        <v>269</v>
      </c>
      <c r="I35" s="18">
        <v>3</v>
      </c>
      <c r="J35" s="64" t="s">
        <v>325</v>
      </c>
      <c r="K35" s="18">
        <v>6</v>
      </c>
      <c r="L35" s="40"/>
      <c r="M35" s="189"/>
      <c r="N35" s="242">
        <v>51.96</v>
      </c>
      <c r="O35" s="211" t="s">
        <v>314</v>
      </c>
      <c r="P35" s="14">
        <v>3</v>
      </c>
      <c r="Q35" s="49"/>
      <c r="R35" s="14">
        <v>1</v>
      </c>
      <c r="T35">
        <f>SUM(R31:R35)</f>
        <v>10</v>
      </c>
      <c r="U35" t="e">
        <f>(250+165+110+75+50)*#REF!</f>
        <v>#REF!</v>
      </c>
    </row>
    <row r="36" spans="1:21" ht="18" x14ac:dyDescent="0.35">
      <c r="A36" s="25">
        <v>1</v>
      </c>
      <c r="B36" s="14">
        <v>63</v>
      </c>
      <c r="C36" s="14">
        <v>63</v>
      </c>
      <c r="D36" s="91" t="s">
        <v>152</v>
      </c>
      <c r="E36" s="17" t="s">
        <v>11</v>
      </c>
      <c r="F36" s="17" t="s">
        <v>5</v>
      </c>
      <c r="G36" s="17" t="s">
        <v>15</v>
      </c>
      <c r="H36" s="26" t="s">
        <v>267</v>
      </c>
      <c r="I36" s="18">
        <v>13</v>
      </c>
      <c r="J36" s="64" t="s">
        <v>327</v>
      </c>
      <c r="K36" s="18">
        <v>8</v>
      </c>
      <c r="L36" s="40"/>
      <c r="M36" s="195"/>
      <c r="N36" s="64"/>
      <c r="O36" s="210" t="s">
        <v>306</v>
      </c>
      <c r="P36" s="14">
        <v>11</v>
      </c>
      <c r="Q36" s="49"/>
      <c r="R36" s="14">
        <v>2</v>
      </c>
    </row>
    <row r="37" spans="1:21" ht="18" x14ac:dyDescent="0.35">
      <c r="A37" s="25">
        <v>16</v>
      </c>
      <c r="B37" s="14">
        <v>9</v>
      </c>
      <c r="C37" s="14">
        <v>9</v>
      </c>
      <c r="D37" s="91" t="s">
        <v>142</v>
      </c>
      <c r="E37" s="17" t="s">
        <v>11</v>
      </c>
      <c r="F37" s="17" t="s">
        <v>5</v>
      </c>
      <c r="G37" s="17" t="s">
        <v>6</v>
      </c>
      <c r="H37" s="26" t="s">
        <v>268</v>
      </c>
      <c r="I37" s="18">
        <v>14</v>
      </c>
      <c r="J37" s="75" t="s">
        <v>335</v>
      </c>
      <c r="K37" s="18">
        <v>16</v>
      </c>
      <c r="L37" s="40"/>
      <c r="M37" s="189" t="s">
        <v>295</v>
      </c>
      <c r="N37" s="64" t="s">
        <v>295</v>
      </c>
      <c r="O37" s="213" t="s">
        <v>295</v>
      </c>
      <c r="P37" s="14"/>
      <c r="Q37" s="49"/>
      <c r="R37" s="14">
        <v>3</v>
      </c>
    </row>
    <row r="38" spans="1:21" ht="18" x14ac:dyDescent="0.35">
      <c r="B38" s="14"/>
      <c r="C38" s="14"/>
      <c r="D38" s="91"/>
      <c r="E38" s="17"/>
      <c r="F38" s="17"/>
      <c r="G38" s="17"/>
      <c r="H38" s="26"/>
      <c r="I38" s="18"/>
      <c r="J38" s="75"/>
      <c r="K38" s="18"/>
      <c r="L38" s="40"/>
      <c r="M38" s="189"/>
      <c r="N38" s="64"/>
      <c r="O38" s="213"/>
      <c r="P38" s="14"/>
      <c r="Q38" s="49"/>
      <c r="R38" s="14"/>
    </row>
    <row r="39" spans="1:21" ht="18" x14ac:dyDescent="0.35">
      <c r="A39" s="25">
        <v>18</v>
      </c>
      <c r="B39" s="14"/>
      <c r="C39" s="14">
        <v>80</v>
      </c>
      <c r="D39" s="91" t="s">
        <v>261</v>
      </c>
      <c r="E39" s="17" t="s">
        <v>12</v>
      </c>
      <c r="F39" s="17" t="s">
        <v>116</v>
      </c>
      <c r="G39" s="17" t="s">
        <v>6</v>
      </c>
      <c r="H39" s="14" t="s">
        <v>262</v>
      </c>
      <c r="I39" s="18">
        <v>18</v>
      </c>
      <c r="J39" s="112" t="s">
        <v>333</v>
      </c>
      <c r="K39" s="18">
        <v>15</v>
      </c>
      <c r="L39" s="40"/>
      <c r="M39" s="182"/>
      <c r="N39" s="18"/>
      <c r="O39" s="216" t="s">
        <v>310</v>
      </c>
      <c r="P39" s="14">
        <v>14</v>
      </c>
      <c r="Q39" s="49"/>
      <c r="R39" s="14">
        <v>1</v>
      </c>
    </row>
    <row r="40" spans="1:21" ht="18" x14ac:dyDescent="0.35">
      <c r="B40" s="103">
        <v>5</v>
      </c>
      <c r="C40" s="103">
        <v>5</v>
      </c>
      <c r="D40" s="151" t="s">
        <v>161</v>
      </c>
      <c r="E40" s="106" t="s">
        <v>11</v>
      </c>
      <c r="F40" s="17" t="s">
        <v>116</v>
      </c>
      <c r="G40" s="17" t="s">
        <v>6</v>
      </c>
      <c r="H40" s="26" t="s">
        <v>270</v>
      </c>
      <c r="I40" s="18">
        <v>11</v>
      </c>
      <c r="J40" s="64" t="s">
        <v>334</v>
      </c>
      <c r="K40" s="18">
        <v>10</v>
      </c>
      <c r="L40" s="40"/>
      <c r="M40" s="189"/>
      <c r="N40" s="179">
        <v>7.4398148148148153E-4</v>
      </c>
      <c r="O40" s="215" t="s">
        <v>318</v>
      </c>
      <c r="P40" s="14">
        <v>8</v>
      </c>
      <c r="Q40" s="49"/>
      <c r="R40" s="14">
        <v>1</v>
      </c>
    </row>
    <row r="41" spans="1:21" ht="18" x14ac:dyDescent="0.35">
      <c r="B41" s="73"/>
      <c r="C41" s="73"/>
      <c r="D41" s="198"/>
      <c r="E41" s="233"/>
      <c r="F41" s="233"/>
      <c r="G41" s="234"/>
      <c r="H41" s="235"/>
      <c r="I41" s="236"/>
      <c r="J41" s="231"/>
      <c r="K41" s="236"/>
      <c r="L41" s="69"/>
      <c r="M41" s="237"/>
      <c r="N41" s="232"/>
      <c r="O41" s="238"/>
      <c r="P41" s="73"/>
      <c r="Q41" s="138"/>
      <c r="R41" s="73"/>
    </row>
    <row r="42" spans="1:21" x14ac:dyDescent="0.3">
      <c r="D42" s="131" t="s">
        <v>162</v>
      </c>
      <c r="E42" s="133"/>
      <c r="F42" s="121" t="s">
        <v>41</v>
      </c>
      <c r="G42" s="122"/>
      <c r="H42" s="219" t="s">
        <v>42</v>
      </c>
      <c r="I42" s="220"/>
      <c r="J42" s="225"/>
      <c r="K42" s="226"/>
      <c r="L42" s="136"/>
      <c r="M42" s="125"/>
      <c r="N42" s="207"/>
      <c r="O42" s="217"/>
      <c r="P42" s="138"/>
      <c r="Q42" s="73"/>
      <c r="R42" s="73"/>
    </row>
    <row r="43" spans="1:21" x14ac:dyDescent="0.3">
      <c r="D43" s="134"/>
      <c r="E43" s="139"/>
      <c r="F43" s="123" t="s">
        <v>45</v>
      </c>
      <c r="G43" s="124"/>
      <c r="H43" s="221" t="s">
        <v>46</v>
      </c>
      <c r="I43" s="222"/>
      <c r="J43" s="227" t="s">
        <v>336</v>
      </c>
      <c r="K43" s="228"/>
      <c r="L43" s="110"/>
      <c r="M43" s="129" t="s">
        <v>337</v>
      </c>
      <c r="N43" s="208"/>
      <c r="O43" s="217"/>
      <c r="P43" s="138"/>
      <c r="Q43" s="73"/>
      <c r="R43" s="73"/>
    </row>
    <row r="44" spans="1:21" x14ac:dyDescent="0.3">
      <c r="D44" s="134"/>
      <c r="E44" s="139"/>
      <c r="F44" s="121" t="s">
        <v>47</v>
      </c>
      <c r="G44" s="122"/>
      <c r="H44" s="223" t="s">
        <v>48</v>
      </c>
      <c r="I44" s="224"/>
      <c r="J44" s="229"/>
      <c r="K44" s="230"/>
      <c r="L44" s="136"/>
      <c r="M44" s="127"/>
      <c r="N44" s="209"/>
      <c r="O44" s="218"/>
      <c r="P44" s="218"/>
      <c r="Q44" s="218"/>
      <c r="R44" s="218"/>
    </row>
    <row r="45" spans="1:21" x14ac:dyDescent="0.3">
      <c r="D45" s="113" t="s">
        <v>25</v>
      </c>
      <c r="E45" s="239"/>
      <c r="F45" s="123" t="s">
        <v>56</v>
      </c>
      <c r="G45" s="124"/>
      <c r="H45" s="221" t="s">
        <v>57</v>
      </c>
      <c r="I45" s="222"/>
      <c r="J45" s="227" t="s">
        <v>338</v>
      </c>
      <c r="K45" s="228"/>
      <c r="L45" s="111"/>
      <c r="M45" s="129" t="s">
        <v>339</v>
      </c>
      <c r="N45" s="208"/>
      <c r="O45" s="69"/>
      <c r="P45" s="73"/>
      <c r="Q45" s="73"/>
      <c r="R45" s="73"/>
    </row>
    <row r="46" spans="1:21" x14ac:dyDescent="0.3">
      <c r="O46" s="69"/>
      <c r="P46" s="138"/>
      <c r="Q46"/>
    </row>
    <row r="47" spans="1:21" x14ac:dyDescent="0.3">
      <c r="O47" s="69"/>
      <c r="P47" s="138"/>
      <c r="Q47"/>
    </row>
    <row r="48" spans="1:21" x14ac:dyDescent="0.3">
      <c r="O48" s="69"/>
      <c r="P48" s="73"/>
    </row>
  </sheetData>
  <sortState xmlns:xlrd2="http://schemas.microsoft.com/office/spreadsheetml/2017/richdata2" ref="B20:R40">
    <sortCondition ref="F20:F40"/>
    <sortCondition ref="E20:E40"/>
  </sortState>
  <mergeCells count="9">
    <mergeCell ref="D2:F2"/>
    <mergeCell ref="E3:F3"/>
    <mergeCell ref="G3:I3"/>
    <mergeCell ref="R6:S6"/>
    <mergeCell ref="M18:O18"/>
    <mergeCell ref="D18:G18"/>
    <mergeCell ref="H18:I18"/>
    <mergeCell ref="D8:G8"/>
    <mergeCell ref="J18:K18"/>
  </mergeCells>
  <pageMargins left="0.25" right="0.25" top="0.75" bottom="0.75" header="0.3" footer="0.3"/>
  <pageSetup paperSize="9" orientation="landscape" horizontalDpi="4294967293" r:id="rId1"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"/>
  <sheetViews>
    <sheetView topLeftCell="B1" workbookViewId="0">
      <selection activeCell="U14" sqref="U14"/>
    </sheetView>
  </sheetViews>
  <sheetFormatPr baseColWidth="10" defaultColWidth="9.109375" defaultRowHeight="14.4" x14ac:dyDescent="0.3"/>
  <cols>
    <col min="1" max="1" width="6.109375" style="25" hidden="1" customWidth="1"/>
    <col min="2" max="2" width="4" customWidth="1"/>
    <col min="3" max="3" width="24.88671875" customWidth="1"/>
    <col min="4" max="4" width="5.6640625" customWidth="1"/>
    <col min="5" max="5" width="7.88671875" customWidth="1"/>
    <col min="6" max="6" width="5.6640625" customWidth="1"/>
    <col min="7" max="7" width="9.44140625" style="13" hidden="1" customWidth="1"/>
    <col min="8" max="8" width="5.88671875" style="13" hidden="1" customWidth="1"/>
    <col min="9" max="9" width="10" style="13" customWidth="1"/>
    <col min="10" max="10" width="9.6640625" style="13" customWidth="1"/>
    <col min="11" max="11" width="6.6640625" style="13" customWidth="1"/>
    <col min="12" max="12" width="9.33203125" style="13" hidden="1" customWidth="1"/>
    <col min="13" max="13" width="10.5546875" style="13" hidden="1" customWidth="1"/>
    <col min="14" max="14" width="6.6640625" style="13" hidden="1" customWidth="1"/>
    <col min="15" max="15" width="7.44140625" style="13" hidden="1" customWidth="1"/>
    <col min="16" max="16" width="6" style="13" hidden="1" customWidth="1"/>
  </cols>
  <sheetData>
    <row r="2" spans="1:16" ht="21.6" thickBot="1" x14ac:dyDescent="0.45">
      <c r="C2" s="7" t="s">
        <v>68</v>
      </c>
      <c r="E2" s="1"/>
      <c r="F2" s="6">
        <f>COUNTA(F6:F65)</f>
        <v>1</v>
      </c>
      <c r="L2" s="37"/>
      <c r="M2" s="37"/>
      <c r="N2" s="37"/>
    </row>
    <row r="3" spans="1:16" ht="18" x14ac:dyDescent="0.35">
      <c r="C3" s="2" t="s">
        <v>13</v>
      </c>
      <c r="D3" s="3"/>
      <c r="E3" s="4" t="s">
        <v>14</v>
      </c>
      <c r="F3" s="5">
        <f>F2*30</f>
        <v>30</v>
      </c>
      <c r="L3" s="21">
        <v>110</v>
      </c>
      <c r="M3" s="20">
        <v>5</v>
      </c>
      <c r="N3" s="21">
        <v>50</v>
      </c>
    </row>
    <row r="4" spans="1:16" ht="18.600000000000001" thickBot="1" x14ac:dyDescent="0.4">
      <c r="C4" s="3" t="s">
        <v>55</v>
      </c>
      <c r="D4" s="3"/>
      <c r="E4" s="4"/>
      <c r="F4" s="5"/>
      <c r="L4" s="23">
        <v>75</v>
      </c>
      <c r="M4" s="22">
        <v>6</v>
      </c>
      <c r="N4" s="23">
        <v>35</v>
      </c>
    </row>
    <row r="5" spans="1:16" ht="18" x14ac:dyDescent="0.35">
      <c r="C5" s="34"/>
      <c r="D5" s="3"/>
      <c r="E5" s="4"/>
      <c r="F5" s="5"/>
    </row>
    <row r="6" spans="1:16" x14ac:dyDescent="0.3">
      <c r="C6" s="12"/>
      <c r="D6" s="13"/>
      <c r="E6" s="13"/>
      <c r="F6" s="13"/>
      <c r="G6" s="248" t="s">
        <v>19</v>
      </c>
      <c r="H6" s="248"/>
      <c r="I6" s="248" t="s">
        <v>31</v>
      </c>
      <c r="J6" s="248"/>
      <c r="K6" s="248"/>
      <c r="L6" s="248" t="s">
        <v>20</v>
      </c>
      <c r="M6" s="248"/>
      <c r="N6" s="248"/>
      <c r="O6" s="264" t="s">
        <v>51</v>
      </c>
      <c r="P6" s="265"/>
    </row>
    <row r="7" spans="1:16" ht="15.6" x14ac:dyDescent="0.3">
      <c r="A7" s="25" t="s">
        <v>61</v>
      </c>
      <c r="B7" s="14" t="s">
        <v>22</v>
      </c>
      <c r="C7" s="15" t="s">
        <v>0</v>
      </c>
      <c r="D7" s="15" t="s">
        <v>10</v>
      </c>
      <c r="E7" s="15" t="s">
        <v>17</v>
      </c>
      <c r="F7" s="15" t="s">
        <v>1</v>
      </c>
      <c r="G7" s="16" t="s">
        <v>26</v>
      </c>
      <c r="H7" s="16" t="s">
        <v>27</v>
      </c>
      <c r="I7" s="16" t="s">
        <v>32</v>
      </c>
      <c r="J7" s="16" t="s">
        <v>26</v>
      </c>
      <c r="K7" s="16" t="s">
        <v>29</v>
      </c>
      <c r="L7" s="16" t="s">
        <v>28</v>
      </c>
      <c r="M7" s="16" t="s">
        <v>23</v>
      </c>
      <c r="N7" s="16" t="s">
        <v>29</v>
      </c>
      <c r="O7" s="16" t="s">
        <v>32</v>
      </c>
      <c r="P7" s="16" t="s">
        <v>29</v>
      </c>
    </row>
    <row r="8" spans="1:16" ht="18" x14ac:dyDescent="0.35">
      <c r="A8" s="25">
        <v>7</v>
      </c>
      <c r="B8" s="112"/>
      <c r="C8" s="141"/>
      <c r="D8" s="141"/>
      <c r="E8" s="142"/>
      <c r="F8" s="141"/>
      <c r="G8" s="66"/>
      <c r="H8" s="64"/>
      <c r="I8" s="64"/>
      <c r="J8" s="75"/>
      <c r="K8" s="64"/>
      <c r="L8" s="27">
        <v>5.7870370370370378E-4</v>
      </c>
      <c r="M8" s="28"/>
      <c r="N8" s="18"/>
      <c r="O8" s="18"/>
      <c r="P8" s="18"/>
    </row>
    <row r="9" spans="1:16" ht="18" x14ac:dyDescent="0.35">
      <c r="A9" s="25">
        <v>5</v>
      </c>
      <c r="B9" s="112"/>
      <c r="C9" s="141"/>
      <c r="D9" s="141"/>
      <c r="E9" s="142"/>
      <c r="F9" s="141"/>
      <c r="G9" s="66"/>
      <c r="H9" s="64"/>
      <c r="I9" s="64"/>
      <c r="J9" s="75"/>
      <c r="K9" s="64"/>
      <c r="L9" s="32">
        <v>7.2557870370370365E-4</v>
      </c>
      <c r="M9" s="28"/>
      <c r="N9" s="18"/>
      <c r="O9" s="18"/>
      <c r="P9" s="18"/>
    </row>
    <row r="10" spans="1:16" ht="18" x14ac:dyDescent="0.35">
      <c r="A10" s="25">
        <v>4</v>
      </c>
      <c r="B10" s="112"/>
      <c r="C10" s="141"/>
      <c r="D10" s="141"/>
      <c r="E10" s="142"/>
      <c r="F10" s="141"/>
      <c r="G10" s="66"/>
      <c r="H10" s="64"/>
      <c r="I10" s="64"/>
      <c r="J10" s="75"/>
      <c r="K10" s="64"/>
      <c r="L10" s="32">
        <v>7.2187499999999997E-4</v>
      </c>
      <c r="M10" s="28"/>
      <c r="N10" s="18"/>
      <c r="O10" s="18"/>
      <c r="P10" s="18"/>
    </row>
    <row r="11" spans="1:16" ht="18" x14ac:dyDescent="0.35">
      <c r="A11" s="25">
        <v>6</v>
      </c>
      <c r="B11" s="112"/>
      <c r="C11" s="141"/>
      <c r="D11" s="141"/>
      <c r="E11" s="142"/>
      <c r="F11" s="141"/>
      <c r="G11" s="66"/>
      <c r="H11" s="64"/>
      <c r="I11" s="64"/>
      <c r="J11" s="75"/>
      <c r="K11" s="64"/>
      <c r="L11" s="27">
        <v>6.7129629629629625E-4</v>
      </c>
      <c r="M11" s="29"/>
      <c r="N11" s="18"/>
      <c r="O11" s="18"/>
      <c r="P11" s="18"/>
    </row>
    <row r="12" spans="1:16" ht="18" x14ac:dyDescent="0.35">
      <c r="A12" s="25">
        <v>1</v>
      </c>
      <c r="B12" s="112"/>
      <c r="C12" s="141"/>
      <c r="D12" s="141"/>
      <c r="E12" s="143"/>
      <c r="F12" s="141"/>
      <c r="G12" s="66"/>
      <c r="H12" s="64"/>
      <c r="I12" s="64"/>
      <c r="J12" s="75"/>
      <c r="K12" s="64"/>
      <c r="L12" s="27">
        <v>6.5972222222222213E-4</v>
      </c>
      <c r="M12" s="28"/>
      <c r="N12" s="18"/>
      <c r="O12" s="18"/>
      <c r="P12" s="18"/>
    </row>
    <row r="13" spans="1:16" ht="18" x14ac:dyDescent="0.35">
      <c r="A13" s="25">
        <v>10</v>
      </c>
      <c r="B13" s="112"/>
      <c r="C13" s="141"/>
      <c r="D13" s="141"/>
      <c r="E13" s="142"/>
      <c r="F13" s="141"/>
      <c r="G13" s="66"/>
      <c r="H13" s="64"/>
      <c r="I13" s="64"/>
      <c r="J13" s="75"/>
      <c r="K13" s="64"/>
      <c r="L13" s="31">
        <v>8.564814814814815E-4</v>
      </c>
      <c r="M13" s="29"/>
      <c r="N13" s="18"/>
      <c r="O13" s="18"/>
      <c r="P13" s="18"/>
    </row>
    <row r="14" spans="1:16" ht="18" x14ac:dyDescent="0.35">
      <c r="A14" s="25">
        <v>9</v>
      </c>
      <c r="B14" s="112"/>
      <c r="C14" s="141"/>
      <c r="D14" s="141"/>
      <c r="E14" s="143"/>
      <c r="F14" s="141"/>
      <c r="G14" s="66"/>
      <c r="H14" s="64"/>
      <c r="I14" s="64"/>
      <c r="J14" s="75"/>
      <c r="K14" s="64"/>
      <c r="L14" s="31">
        <v>7.8703703703703705E-4</v>
      </c>
      <c r="M14" s="29"/>
      <c r="N14" s="18"/>
      <c r="O14" s="18"/>
      <c r="P14" s="18"/>
    </row>
    <row r="15" spans="1:16" ht="18" x14ac:dyDescent="0.35">
      <c r="A15" s="25">
        <v>8</v>
      </c>
      <c r="B15" s="112"/>
      <c r="C15" s="141"/>
      <c r="D15" s="141"/>
      <c r="E15" s="143"/>
      <c r="F15" s="141"/>
      <c r="G15" s="66"/>
      <c r="H15" s="64"/>
      <c r="I15" s="64"/>
      <c r="J15" s="75"/>
      <c r="K15" s="64"/>
      <c r="L15" s="27">
        <v>8.1655092592592586E-4</v>
      </c>
      <c r="M15" s="29"/>
      <c r="N15" s="18"/>
      <c r="O15" s="18"/>
      <c r="P15" s="18"/>
    </row>
    <row r="16" spans="1:16" ht="18" x14ac:dyDescent="0.35">
      <c r="A16" s="25">
        <v>3</v>
      </c>
      <c r="B16" s="112"/>
      <c r="C16" s="141"/>
      <c r="D16" s="141"/>
      <c r="E16" s="142"/>
      <c r="F16" s="141"/>
      <c r="G16" s="66"/>
      <c r="H16" s="64"/>
      <c r="I16" s="64"/>
      <c r="J16" s="75"/>
      <c r="K16" s="64"/>
      <c r="L16" s="27">
        <v>8.1261574074074081E-4</v>
      </c>
      <c r="M16" s="29"/>
      <c r="N16" s="18"/>
      <c r="O16" s="18"/>
      <c r="P16" s="18"/>
    </row>
    <row r="17" spans="1:16" ht="18" x14ac:dyDescent="0.35">
      <c r="A17" s="25">
        <v>2</v>
      </c>
      <c r="B17" s="112"/>
      <c r="C17" s="141"/>
      <c r="D17" s="141"/>
      <c r="E17" s="142"/>
      <c r="F17" s="141"/>
      <c r="G17" s="66"/>
      <c r="H17" s="64"/>
      <c r="I17" s="64"/>
      <c r="J17" s="75"/>
      <c r="K17" s="64"/>
      <c r="L17" s="31">
        <v>1.4467592592592594E-3</v>
      </c>
      <c r="M17" s="29"/>
      <c r="N17" s="18"/>
      <c r="O17" s="18"/>
      <c r="P17" s="18"/>
    </row>
    <row r="18" spans="1:16" ht="18" x14ac:dyDescent="0.35">
      <c r="B18" s="112"/>
      <c r="C18" s="141"/>
      <c r="D18" s="141"/>
      <c r="E18" s="142"/>
      <c r="F18" s="141"/>
      <c r="G18" s="66"/>
      <c r="H18" s="64"/>
      <c r="I18" s="64"/>
      <c r="J18" s="75"/>
      <c r="K18" s="64"/>
      <c r="L18" s="31"/>
      <c r="M18" s="29"/>
      <c r="N18" s="18"/>
      <c r="O18" s="18"/>
      <c r="P18" s="18"/>
    </row>
    <row r="19" spans="1:16" ht="18" x14ac:dyDescent="0.35">
      <c r="B19" s="112"/>
      <c r="C19" s="141"/>
      <c r="D19" s="141"/>
      <c r="E19" s="142"/>
      <c r="F19" s="141"/>
      <c r="G19" s="66"/>
      <c r="H19" s="64"/>
      <c r="I19" s="64"/>
      <c r="J19" s="75"/>
      <c r="K19" s="64"/>
      <c r="L19" s="31"/>
      <c r="M19" s="29"/>
      <c r="N19" s="18"/>
      <c r="O19" s="18"/>
      <c r="P19" s="18"/>
    </row>
    <row r="20" spans="1:16" ht="18" x14ac:dyDescent="0.35">
      <c r="B20" s="112"/>
      <c r="C20" s="141"/>
      <c r="D20" s="141"/>
      <c r="E20" s="142"/>
      <c r="F20" s="141"/>
      <c r="G20" s="66"/>
      <c r="H20" s="64"/>
      <c r="I20" s="64"/>
      <c r="J20" s="75"/>
      <c r="K20" s="64"/>
      <c r="L20" s="31"/>
      <c r="M20" s="29"/>
      <c r="N20" s="18"/>
      <c r="O20" s="18"/>
      <c r="P20" s="18"/>
    </row>
    <row r="21" spans="1:16" ht="18" x14ac:dyDescent="0.35">
      <c r="B21" s="112"/>
      <c r="C21" s="141"/>
      <c r="D21" s="141"/>
      <c r="E21" s="142"/>
      <c r="F21" s="141"/>
      <c r="G21" s="66"/>
      <c r="H21" s="64"/>
      <c r="I21" s="64"/>
      <c r="J21" s="75"/>
      <c r="K21" s="64"/>
      <c r="L21" s="31"/>
      <c r="M21" s="29"/>
      <c r="N21" s="18"/>
      <c r="O21" s="18"/>
      <c r="P21" s="18"/>
    </row>
    <row r="22" spans="1:16" ht="18" x14ac:dyDescent="0.35">
      <c r="B22" s="112"/>
      <c r="C22" s="141"/>
      <c r="D22" s="141"/>
      <c r="E22" s="142"/>
      <c r="F22" s="141"/>
      <c r="G22" s="66"/>
      <c r="H22" s="64"/>
      <c r="I22" s="64"/>
      <c r="J22" s="75"/>
      <c r="K22" s="64"/>
      <c r="L22" s="31"/>
      <c r="M22" s="29"/>
      <c r="N22" s="18"/>
      <c r="O22" s="18"/>
      <c r="P22" s="18"/>
    </row>
    <row r="23" spans="1:16" ht="18" x14ac:dyDescent="0.35">
      <c r="B23" s="112"/>
      <c r="C23" s="141"/>
      <c r="D23" s="141"/>
      <c r="E23" s="142"/>
      <c r="F23" s="141"/>
      <c r="G23" s="66"/>
      <c r="H23" s="64"/>
      <c r="I23" s="64"/>
      <c r="J23" s="75"/>
      <c r="K23" s="64"/>
      <c r="L23" s="31"/>
      <c r="M23" s="29"/>
      <c r="N23" s="18"/>
      <c r="O23" s="18"/>
      <c r="P23" s="18"/>
    </row>
    <row r="24" spans="1:16" ht="18" x14ac:dyDescent="0.35">
      <c r="B24" s="112"/>
      <c r="C24" s="141"/>
      <c r="D24" s="141"/>
      <c r="E24" s="142"/>
      <c r="F24" s="141"/>
      <c r="G24" s="66"/>
      <c r="H24" s="64"/>
      <c r="I24" s="64"/>
      <c r="J24" s="75"/>
      <c r="K24" s="64"/>
      <c r="L24" s="31"/>
      <c r="M24" s="29"/>
      <c r="N24" s="18"/>
      <c r="O24" s="18"/>
      <c r="P24" s="18"/>
    </row>
    <row r="25" spans="1:16" ht="18" x14ac:dyDescent="0.35">
      <c r="B25" s="112"/>
      <c r="C25" s="141"/>
      <c r="D25" s="141"/>
      <c r="E25" s="142"/>
      <c r="F25" s="141"/>
      <c r="G25" s="66"/>
      <c r="H25" s="64"/>
      <c r="I25" s="64"/>
      <c r="J25" s="75"/>
      <c r="K25" s="64"/>
      <c r="L25" s="31"/>
      <c r="M25" s="29"/>
      <c r="N25" s="18"/>
      <c r="O25" s="18"/>
      <c r="P25" s="18"/>
    </row>
    <row r="26" spans="1:16" ht="18" x14ac:dyDescent="0.35">
      <c r="B26" s="112"/>
      <c r="C26" s="141"/>
      <c r="D26" s="141"/>
      <c r="E26" s="142"/>
      <c r="F26" s="141"/>
      <c r="G26" s="66"/>
      <c r="H26" s="64"/>
      <c r="I26" s="64"/>
      <c r="J26" s="75"/>
      <c r="K26" s="64"/>
      <c r="L26" s="31"/>
      <c r="M26" s="29"/>
      <c r="N26" s="18"/>
      <c r="O26" s="18"/>
      <c r="P26" s="18"/>
    </row>
    <row r="27" spans="1:16" ht="18" x14ac:dyDescent="0.35">
      <c r="B27" s="112"/>
      <c r="C27" s="141"/>
      <c r="D27" s="141"/>
      <c r="E27" s="142"/>
      <c r="F27" s="141"/>
      <c r="G27" s="66"/>
      <c r="H27" s="64"/>
      <c r="I27" s="64"/>
      <c r="J27" s="75"/>
      <c r="K27" s="64"/>
      <c r="L27" s="31"/>
      <c r="M27" s="29"/>
      <c r="N27" s="18"/>
      <c r="O27" s="18"/>
      <c r="P27" s="18"/>
    </row>
    <row r="28" spans="1:16" ht="18" x14ac:dyDescent="0.35">
      <c r="A28" s="25">
        <v>7</v>
      </c>
      <c r="B28" s="112"/>
      <c r="C28" s="141"/>
      <c r="D28" s="141"/>
      <c r="E28" s="142"/>
      <c r="F28" s="141"/>
      <c r="G28" s="66"/>
      <c r="H28" s="64"/>
      <c r="I28" s="64"/>
      <c r="J28" s="75"/>
      <c r="K28" s="64"/>
      <c r="L28" s="30">
        <v>5.3240740740740744E-4</v>
      </c>
      <c r="M28" s="28"/>
      <c r="N28" s="18"/>
      <c r="O28" s="18"/>
      <c r="P28" s="18"/>
    </row>
    <row r="29" spans="1:16" ht="18" x14ac:dyDescent="0.35">
      <c r="A29" s="25">
        <v>6</v>
      </c>
      <c r="B29" s="112"/>
      <c r="C29" s="141"/>
      <c r="D29" s="141"/>
      <c r="E29" s="142"/>
      <c r="F29" s="141"/>
      <c r="G29" s="66"/>
      <c r="H29" s="64"/>
      <c r="I29" s="64"/>
      <c r="J29" s="75"/>
      <c r="K29" s="64"/>
      <c r="L29" s="31">
        <v>6.3657407407407402E-4</v>
      </c>
      <c r="M29" s="28"/>
      <c r="N29" s="18"/>
      <c r="O29" s="18"/>
      <c r="P29" s="18"/>
    </row>
    <row r="30" spans="1:16" ht="18" x14ac:dyDescent="0.35">
      <c r="A30" s="25">
        <v>4</v>
      </c>
      <c r="B30" s="112"/>
      <c r="C30" s="141"/>
      <c r="D30" s="141"/>
      <c r="E30" s="142"/>
      <c r="F30" s="141"/>
      <c r="G30" s="66"/>
      <c r="H30" s="64"/>
      <c r="I30" s="64"/>
      <c r="J30" s="75"/>
      <c r="K30" s="64"/>
      <c r="L30" s="31">
        <v>6.7129629629629625E-4</v>
      </c>
      <c r="M30" s="28"/>
      <c r="N30" s="18"/>
      <c r="O30" s="18"/>
      <c r="P30" s="18"/>
    </row>
    <row r="31" spans="1:16" ht="18" x14ac:dyDescent="0.35">
      <c r="A31" s="25">
        <v>5</v>
      </c>
      <c r="B31" s="112"/>
      <c r="C31" s="141"/>
      <c r="D31" s="141"/>
      <c r="E31" s="142"/>
      <c r="F31" s="141"/>
      <c r="G31" s="66"/>
      <c r="H31" s="64"/>
      <c r="I31" s="64"/>
      <c r="J31" s="75"/>
      <c r="K31" s="64"/>
      <c r="L31" s="30">
        <v>8.1018518518518516E-4</v>
      </c>
      <c r="M31" s="28"/>
      <c r="N31" s="18"/>
      <c r="O31" s="18"/>
      <c r="P31" s="18"/>
    </row>
    <row r="32" spans="1:16" ht="18" x14ac:dyDescent="0.35">
      <c r="A32" s="25">
        <v>2</v>
      </c>
      <c r="B32" s="112"/>
      <c r="C32" s="141"/>
      <c r="D32" s="141"/>
      <c r="E32" s="142"/>
      <c r="F32" s="141"/>
      <c r="G32" s="66"/>
      <c r="H32" s="64"/>
      <c r="I32" s="64"/>
      <c r="J32" s="75"/>
      <c r="K32" s="64"/>
      <c r="L32" s="30">
        <v>8.449074074074075E-4</v>
      </c>
      <c r="M32" s="29"/>
      <c r="N32" s="18"/>
      <c r="O32" s="18"/>
      <c r="P32" s="18"/>
    </row>
    <row r="33" spans="1:16" ht="18" x14ac:dyDescent="0.35">
      <c r="A33" s="25">
        <v>1</v>
      </c>
      <c r="B33" s="112"/>
      <c r="C33" s="141"/>
      <c r="D33" s="141"/>
      <c r="E33" s="142"/>
      <c r="F33" s="141"/>
      <c r="G33" s="66"/>
      <c r="H33" s="64"/>
      <c r="I33" s="64"/>
      <c r="J33" s="75"/>
      <c r="K33" s="64"/>
      <c r="L33" s="31">
        <v>7.9861111111111105E-4</v>
      </c>
      <c r="M33" s="29"/>
      <c r="N33" s="18"/>
      <c r="O33" s="18"/>
      <c r="P33" s="18"/>
    </row>
    <row r="34" spans="1:16" x14ac:dyDescent="0.3">
      <c r="C34" s="249"/>
      <c r="D34" s="250"/>
      <c r="E34" s="250"/>
      <c r="F34" s="250"/>
    </row>
  </sheetData>
  <mergeCells count="5">
    <mergeCell ref="G6:H6"/>
    <mergeCell ref="I6:K6"/>
    <mergeCell ref="L6:N6"/>
    <mergeCell ref="O6:P6"/>
    <mergeCell ref="C34:F34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38"/>
  <sheetViews>
    <sheetView workbookViewId="0">
      <selection activeCell="P16" sqref="P16"/>
    </sheetView>
  </sheetViews>
  <sheetFormatPr baseColWidth="10" defaultRowHeight="14.4" x14ac:dyDescent="0.3"/>
  <cols>
    <col min="2" max="2" width="3" bestFit="1" customWidth="1"/>
    <col min="3" max="3" width="24.33203125" customWidth="1"/>
    <col min="4" max="4" width="5.33203125" bestFit="1" customWidth="1"/>
    <col min="5" max="5" width="5.44140625" bestFit="1" customWidth="1"/>
    <col min="6" max="6" width="8.88671875" bestFit="1" customWidth="1"/>
    <col min="9" max="11" width="0" hidden="1" customWidth="1"/>
  </cols>
  <sheetData>
    <row r="2" spans="2:9" x14ac:dyDescent="0.3">
      <c r="B2" t="s">
        <v>71</v>
      </c>
    </row>
    <row r="4" spans="2:9" ht="15.6" x14ac:dyDescent="0.3">
      <c r="B4" s="14" t="s">
        <v>22</v>
      </c>
      <c r="C4" s="15" t="s">
        <v>0</v>
      </c>
      <c r="D4" s="15" t="s">
        <v>10</v>
      </c>
      <c r="E4" s="15" t="s">
        <v>17</v>
      </c>
      <c r="F4" s="15" t="s">
        <v>1</v>
      </c>
      <c r="G4" s="14" t="s">
        <v>26</v>
      </c>
      <c r="H4" s="18" t="s">
        <v>25</v>
      </c>
      <c r="I4" s="42" t="s">
        <v>72</v>
      </c>
    </row>
    <row r="5" spans="2:9" ht="18" x14ac:dyDescent="0.35">
      <c r="B5" s="14"/>
      <c r="C5" s="17"/>
      <c r="D5" s="17"/>
      <c r="E5" s="17"/>
      <c r="F5" s="58"/>
      <c r="G5" s="61"/>
      <c r="H5" s="60"/>
    </row>
    <row r="6" spans="2:9" ht="18" x14ac:dyDescent="0.35">
      <c r="B6" s="14"/>
      <c r="C6" s="17"/>
      <c r="D6" s="17"/>
      <c r="E6" s="17"/>
      <c r="F6" s="58"/>
      <c r="G6" s="62"/>
      <c r="H6" s="57"/>
    </row>
    <row r="7" spans="2:9" ht="18" x14ac:dyDescent="0.35">
      <c r="B7" s="14"/>
      <c r="C7" s="17"/>
      <c r="D7" s="17"/>
      <c r="E7" s="17"/>
      <c r="F7" s="58"/>
      <c r="G7" s="62"/>
      <c r="H7" s="57"/>
    </row>
    <row r="8" spans="2:9" ht="18" x14ac:dyDescent="0.35">
      <c r="B8" s="14"/>
      <c r="C8" s="17"/>
      <c r="D8" s="17"/>
      <c r="E8" s="17"/>
      <c r="F8" s="58"/>
      <c r="G8" s="38"/>
      <c r="H8" s="18"/>
    </row>
    <row r="9" spans="2:9" ht="18" x14ac:dyDescent="0.35">
      <c r="B9" s="14"/>
      <c r="C9" s="17"/>
      <c r="D9" s="17"/>
      <c r="E9" s="17"/>
      <c r="F9" s="58"/>
      <c r="G9" s="38"/>
      <c r="H9" s="18"/>
    </row>
    <row r="10" spans="2:9" ht="18" x14ac:dyDescent="0.35">
      <c r="B10" s="14"/>
      <c r="C10" s="17"/>
      <c r="D10" s="17"/>
      <c r="E10" s="17"/>
      <c r="F10" s="58"/>
      <c r="G10" s="38"/>
      <c r="H10" s="18"/>
    </row>
    <row r="11" spans="2:9" ht="18" x14ac:dyDescent="0.35">
      <c r="B11" s="14"/>
      <c r="C11" s="17"/>
      <c r="D11" s="17"/>
      <c r="E11" s="17"/>
      <c r="F11" s="58"/>
      <c r="G11" s="38"/>
      <c r="H11" s="18"/>
    </row>
    <row r="12" spans="2:9" ht="18" x14ac:dyDescent="0.35">
      <c r="B12" s="14"/>
      <c r="C12" s="17"/>
      <c r="D12" s="17"/>
      <c r="E12" s="17"/>
      <c r="F12" s="58"/>
      <c r="G12" s="38"/>
      <c r="H12" s="18"/>
    </row>
    <row r="13" spans="2:9" ht="18" x14ac:dyDescent="0.35">
      <c r="B13" s="14"/>
      <c r="C13" s="17"/>
      <c r="D13" s="17"/>
      <c r="E13" s="17"/>
      <c r="F13" s="58"/>
      <c r="G13" s="38"/>
      <c r="H13" s="18"/>
    </row>
    <row r="14" spans="2:9" ht="18" x14ac:dyDescent="0.35">
      <c r="B14" s="14"/>
      <c r="C14" s="17"/>
      <c r="D14" s="17"/>
      <c r="E14" s="17"/>
      <c r="F14" s="58"/>
      <c r="G14" s="38"/>
      <c r="H14" s="18"/>
    </row>
    <row r="15" spans="2:9" ht="18" x14ac:dyDescent="0.35">
      <c r="B15" s="14"/>
      <c r="C15" s="17"/>
      <c r="D15" s="17"/>
      <c r="E15" s="17"/>
      <c r="F15" s="58"/>
      <c r="G15" s="38"/>
      <c r="H15" s="18"/>
    </row>
    <row r="16" spans="2:9" ht="18" x14ac:dyDescent="0.35">
      <c r="B16" s="14"/>
      <c r="C16" s="17"/>
      <c r="D16" s="17"/>
      <c r="E16" s="17"/>
      <c r="F16" s="58"/>
      <c r="G16" s="38"/>
      <c r="H16" s="18"/>
    </row>
    <row r="17" spans="2:11" ht="18" x14ac:dyDescent="0.35">
      <c r="B17" s="14"/>
      <c r="C17" s="17"/>
      <c r="D17" s="17"/>
      <c r="E17" s="17"/>
      <c r="F17" s="58"/>
      <c r="G17" s="38"/>
      <c r="H17" s="18"/>
    </row>
    <row r="18" spans="2:11" ht="18" x14ac:dyDescent="0.35">
      <c r="B18" s="14"/>
      <c r="C18" s="17"/>
      <c r="D18" s="17"/>
      <c r="E18" s="17"/>
      <c r="F18" s="58"/>
      <c r="G18" s="38"/>
      <c r="H18" s="18"/>
    </row>
    <row r="19" spans="2:11" ht="18" x14ac:dyDescent="0.35">
      <c r="B19" s="14"/>
      <c r="C19" s="17"/>
      <c r="D19" s="17"/>
      <c r="E19" s="17"/>
      <c r="F19" s="58"/>
      <c r="G19" s="38"/>
      <c r="H19" s="18"/>
    </row>
    <row r="20" spans="2:11" ht="18" x14ac:dyDescent="0.35">
      <c r="B20" s="14"/>
      <c r="C20" s="17"/>
      <c r="D20" s="17"/>
      <c r="E20" s="17"/>
      <c r="F20" s="58"/>
      <c r="G20" s="38"/>
      <c r="H20" s="18"/>
    </row>
    <row r="21" spans="2:11" ht="18" x14ac:dyDescent="0.35">
      <c r="B21" s="14"/>
      <c r="C21" s="17"/>
      <c r="D21" s="17"/>
      <c r="E21" s="17"/>
      <c r="F21" s="58"/>
      <c r="G21" s="38"/>
      <c r="H21" s="18"/>
    </row>
    <row r="22" spans="2:11" ht="18" x14ac:dyDescent="0.35">
      <c r="B22" s="14"/>
      <c r="C22" s="17"/>
      <c r="D22" s="17"/>
      <c r="E22" s="17"/>
      <c r="F22" s="58"/>
      <c r="G22" s="38"/>
      <c r="H22" s="18"/>
    </row>
    <row r="23" spans="2:11" ht="18" x14ac:dyDescent="0.35">
      <c r="B23" s="14"/>
      <c r="C23" s="17"/>
      <c r="D23" s="17"/>
      <c r="E23" s="17"/>
      <c r="F23" s="58"/>
      <c r="G23" s="38"/>
      <c r="H23" s="18"/>
      <c r="I23" s="43"/>
    </row>
    <row r="24" spans="2:11" ht="18" x14ac:dyDescent="0.35">
      <c r="B24" s="14"/>
      <c r="C24" s="17"/>
      <c r="D24" s="17"/>
      <c r="E24" s="17"/>
      <c r="F24" s="58"/>
      <c r="G24" s="38"/>
      <c r="H24" s="18"/>
    </row>
    <row r="25" spans="2:11" ht="18" x14ac:dyDescent="0.35">
      <c r="B25" s="14"/>
      <c r="C25" s="17"/>
      <c r="D25" s="17"/>
      <c r="E25" s="17"/>
      <c r="F25" s="58"/>
      <c r="G25" s="38"/>
      <c r="H25" s="18"/>
    </row>
    <row r="26" spans="2:11" ht="18" x14ac:dyDescent="0.35">
      <c r="B26" s="14"/>
      <c r="C26" s="19"/>
      <c r="D26" s="17"/>
      <c r="E26" s="17"/>
      <c r="F26" s="58"/>
      <c r="G26" s="38"/>
      <c r="H26" s="18"/>
      <c r="I26" s="3" t="s">
        <v>73</v>
      </c>
      <c r="J26" s="3" t="s">
        <v>16</v>
      </c>
    </row>
    <row r="27" spans="2:11" ht="18" x14ac:dyDescent="0.35">
      <c r="B27" s="14"/>
      <c r="C27" s="17"/>
      <c r="D27" s="17"/>
      <c r="E27" s="17"/>
      <c r="F27" s="58"/>
      <c r="G27" s="38"/>
      <c r="H27" s="18"/>
      <c r="I27" s="44" t="s">
        <v>74</v>
      </c>
      <c r="J27" s="43"/>
      <c r="K27" t="s">
        <v>75</v>
      </c>
    </row>
    <row r="28" spans="2:11" ht="18" x14ac:dyDescent="0.35">
      <c r="B28" s="14"/>
      <c r="C28" s="17"/>
      <c r="D28" s="17"/>
      <c r="E28" s="17"/>
      <c r="F28" s="58"/>
      <c r="G28" s="38"/>
      <c r="H28" s="18"/>
    </row>
    <row r="29" spans="2:11" ht="18" x14ac:dyDescent="0.35">
      <c r="B29" s="14"/>
      <c r="C29" s="17"/>
      <c r="D29" s="17"/>
      <c r="E29" s="17"/>
      <c r="F29" s="58"/>
      <c r="G29" s="38"/>
      <c r="H29" s="18"/>
    </row>
    <row r="30" spans="2:11" ht="18" x14ac:dyDescent="0.35">
      <c r="B30" s="14"/>
      <c r="C30" s="17"/>
      <c r="D30" s="17"/>
      <c r="E30" s="17"/>
      <c r="F30" s="58"/>
      <c r="G30" s="38"/>
      <c r="H30" s="18"/>
    </row>
    <row r="31" spans="2:11" ht="18" x14ac:dyDescent="0.35">
      <c r="B31" s="14"/>
      <c r="C31" s="17"/>
      <c r="D31" s="17"/>
      <c r="E31" s="17"/>
      <c r="F31" s="58"/>
      <c r="G31" s="38"/>
      <c r="H31" s="18"/>
      <c r="I31" s="44" t="s">
        <v>76</v>
      </c>
    </row>
    <row r="32" spans="2:11" ht="18" x14ac:dyDescent="0.35">
      <c r="B32" s="14"/>
      <c r="C32" s="17"/>
      <c r="D32" s="17"/>
      <c r="E32" s="17"/>
      <c r="F32" s="58"/>
      <c r="G32" s="38"/>
      <c r="H32" s="18"/>
    </row>
    <row r="33" spans="2:8" ht="18" x14ac:dyDescent="0.35">
      <c r="B33" s="14"/>
      <c r="C33" s="17"/>
      <c r="D33" s="17"/>
      <c r="E33" s="17"/>
      <c r="F33" s="58"/>
      <c r="G33" s="38"/>
      <c r="H33" s="18"/>
    </row>
    <row r="34" spans="2:8" ht="18" x14ac:dyDescent="0.35">
      <c r="B34" s="14"/>
      <c r="C34" s="17"/>
      <c r="D34" s="17"/>
      <c r="E34" s="17"/>
      <c r="F34" s="58"/>
      <c r="G34" s="38"/>
      <c r="H34" s="18"/>
    </row>
    <row r="35" spans="2:8" ht="18" x14ac:dyDescent="0.35">
      <c r="B35" s="14"/>
      <c r="C35" s="17"/>
      <c r="D35" s="17"/>
      <c r="E35" s="17"/>
      <c r="F35" s="58"/>
      <c r="G35" s="38"/>
      <c r="H35" s="18"/>
    </row>
    <row r="38" spans="2:8" ht="18" x14ac:dyDescent="0.35">
      <c r="C38" s="59" t="s">
        <v>77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21"/>
  <sheetViews>
    <sheetView topLeftCell="A4" workbookViewId="0">
      <selection activeCell="G15" sqref="G15"/>
    </sheetView>
  </sheetViews>
  <sheetFormatPr baseColWidth="10" defaultRowHeight="18" x14ac:dyDescent="0.35"/>
  <cols>
    <col min="2" max="3" width="11.5546875" style="3"/>
  </cols>
  <sheetData>
    <row r="3" spans="2:3" x14ac:dyDescent="0.35">
      <c r="B3" s="266" t="s">
        <v>30</v>
      </c>
      <c r="C3" s="266"/>
    </row>
    <row r="4" spans="2:3" x14ac:dyDescent="0.35">
      <c r="B4" s="17">
        <v>1</v>
      </c>
      <c r="C4" s="17">
        <v>250</v>
      </c>
    </row>
    <row r="5" spans="2:3" x14ac:dyDescent="0.35">
      <c r="B5" s="17">
        <v>2</v>
      </c>
      <c r="C5" s="17">
        <v>165</v>
      </c>
    </row>
    <row r="6" spans="2:3" x14ac:dyDescent="0.35">
      <c r="B6" s="17">
        <v>3</v>
      </c>
      <c r="C6" s="17">
        <v>110</v>
      </c>
    </row>
    <row r="7" spans="2:3" x14ac:dyDescent="0.35">
      <c r="B7" s="17">
        <v>4</v>
      </c>
      <c r="C7" s="17">
        <v>75</v>
      </c>
    </row>
    <row r="8" spans="2:3" x14ac:dyDescent="0.35">
      <c r="B8" s="17">
        <v>5</v>
      </c>
      <c r="C8" s="17">
        <v>50</v>
      </c>
    </row>
    <row r="9" spans="2:3" x14ac:dyDescent="0.35">
      <c r="B9" s="17">
        <v>6</v>
      </c>
      <c r="C9" s="17">
        <v>35</v>
      </c>
    </row>
    <row r="10" spans="2:3" x14ac:dyDescent="0.35">
      <c r="B10" s="17">
        <v>7</v>
      </c>
      <c r="C10" s="17">
        <v>25</v>
      </c>
    </row>
    <row r="11" spans="2:3" x14ac:dyDescent="0.35">
      <c r="B11" s="17">
        <v>8</v>
      </c>
      <c r="C11" s="17">
        <v>18</v>
      </c>
    </row>
    <row r="12" spans="2:3" x14ac:dyDescent="0.35">
      <c r="B12" s="17">
        <v>9</v>
      </c>
      <c r="C12" s="17">
        <v>14</v>
      </c>
    </row>
    <row r="13" spans="2:3" x14ac:dyDescent="0.35">
      <c r="B13" s="17">
        <v>10</v>
      </c>
      <c r="C13" s="17">
        <v>11</v>
      </c>
    </row>
    <row r="14" spans="2:3" x14ac:dyDescent="0.35">
      <c r="B14" s="17">
        <v>11</v>
      </c>
      <c r="C14" s="17">
        <v>9</v>
      </c>
    </row>
    <row r="15" spans="2:3" x14ac:dyDescent="0.35">
      <c r="B15" s="17">
        <v>12</v>
      </c>
      <c r="C15" s="17">
        <v>8</v>
      </c>
    </row>
    <row r="16" spans="2:3" x14ac:dyDescent="0.35">
      <c r="B16" s="17">
        <v>13</v>
      </c>
      <c r="C16" s="17">
        <v>7</v>
      </c>
    </row>
    <row r="17" spans="2:3" x14ac:dyDescent="0.35">
      <c r="B17" s="17">
        <v>14</v>
      </c>
      <c r="C17" s="17">
        <v>6</v>
      </c>
    </row>
    <row r="18" spans="2:3" x14ac:dyDescent="0.35">
      <c r="B18" s="17">
        <v>15</v>
      </c>
      <c r="C18" s="17">
        <v>5</v>
      </c>
    </row>
    <row r="19" spans="2:3" x14ac:dyDescent="0.35">
      <c r="B19" s="17">
        <v>16</v>
      </c>
      <c r="C19" s="17">
        <v>4</v>
      </c>
    </row>
    <row r="20" spans="2:3" x14ac:dyDescent="0.35">
      <c r="B20" s="17">
        <v>17</v>
      </c>
      <c r="C20" s="17">
        <v>3</v>
      </c>
    </row>
    <row r="21" spans="2:3" x14ac:dyDescent="0.35">
      <c r="B21" s="17">
        <v>18</v>
      </c>
      <c r="C21" s="17">
        <v>2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BB7C6-8359-462F-AEE2-A1CFDE87B14E}">
  <dimension ref="B1:F29"/>
  <sheetViews>
    <sheetView workbookViewId="0">
      <selection activeCell="M12" sqref="M12"/>
    </sheetView>
  </sheetViews>
  <sheetFormatPr baseColWidth="10" defaultRowHeight="14.4" x14ac:dyDescent="0.3"/>
  <cols>
    <col min="1" max="1" width="4.44140625" customWidth="1"/>
    <col min="2" max="2" width="13.77734375" customWidth="1"/>
    <col min="3" max="6" width="24" customWidth="1"/>
    <col min="7" max="12" width="3.88671875" customWidth="1"/>
  </cols>
  <sheetData>
    <row r="1" spans="2:6" ht="6.6" customHeight="1" x14ac:dyDescent="0.3"/>
    <row r="2" spans="2:6" s="3" customFormat="1" ht="18" x14ac:dyDescent="0.35">
      <c r="B2" s="3" t="s">
        <v>196</v>
      </c>
      <c r="C2" s="3" t="s">
        <v>195</v>
      </c>
    </row>
    <row r="3" spans="2:6" ht="9" customHeight="1" x14ac:dyDescent="0.3"/>
    <row r="4" spans="2:6" ht="18" x14ac:dyDescent="0.35">
      <c r="C4" s="58" t="s">
        <v>180</v>
      </c>
      <c r="D4" s="58" t="s">
        <v>181</v>
      </c>
      <c r="E4" s="58" t="s">
        <v>182</v>
      </c>
      <c r="F4" s="58" t="s">
        <v>183</v>
      </c>
    </row>
    <row r="5" spans="2:6" ht="18" x14ac:dyDescent="0.35">
      <c r="C5" s="166" t="s">
        <v>187</v>
      </c>
      <c r="D5" s="162" t="s">
        <v>188</v>
      </c>
      <c r="E5" s="163" t="s">
        <v>189</v>
      </c>
      <c r="F5" s="164" t="s">
        <v>190</v>
      </c>
    </row>
    <row r="6" spans="2:6" ht="18" customHeight="1" x14ac:dyDescent="0.3">
      <c r="B6" s="14" t="s">
        <v>172</v>
      </c>
      <c r="C6" s="14"/>
      <c r="D6" s="14"/>
      <c r="E6" s="14"/>
      <c r="F6" s="14"/>
    </row>
    <row r="7" spans="2:6" ht="18" customHeight="1" x14ac:dyDescent="0.3">
      <c r="B7" s="14" t="s">
        <v>173</v>
      </c>
      <c r="C7" s="14"/>
      <c r="D7" s="14"/>
      <c r="E7" s="14"/>
      <c r="F7" s="14"/>
    </row>
    <row r="8" spans="2:6" ht="18" customHeight="1" x14ac:dyDescent="0.3">
      <c r="B8" s="14" t="s">
        <v>174</v>
      </c>
      <c r="C8" s="14"/>
      <c r="D8" s="14"/>
      <c r="E8" s="14"/>
      <c r="F8" s="14"/>
    </row>
    <row r="9" spans="2:6" ht="18" customHeight="1" x14ac:dyDescent="0.3">
      <c r="B9" s="14" t="s">
        <v>175</v>
      </c>
      <c r="C9" s="14"/>
      <c r="D9" s="14"/>
      <c r="E9" s="14"/>
      <c r="F9" s="14"/>
    </row>
    <row r="10" spans="2:6" ht="18" customHeight="1" x14ac:dyDescent="0.3">
      <c r="B10" s="14" t="s">
        <v>176</v>
      </c>
      <c r="C10" s="14"/>
      <c r="D10" s="14"/>
      <c r="E10" s="14"/>
      <c r="F10" s="14"/>
    </row>
    <row r="11" spans="2:6" ht="18" customHeight="1" x14ac:dyDescent="0.3">
      <c r="B11" s="14" t="s">
        <v>177</v>
      </c>
      <c r="C11" s="14"/>
      <c r="D11" s="14"/>
      <c r="E11" s="14"/>
      <c r="F11" s="14"/>
    </row>
    <row r="12" spans="2:6" ht="18" customHeight="1" x14ac:dyDescent="0.3">
      <c r="B12" s="14" t="s">
        <v>178</v>
      </c>
      <c r="C12" s="14"/>
      <c r="D12" s="14"/>
      <c r="E12" s="14"/>
      <c r="F12" s="14"/>
    </row>
    <row r="13" spans="2:6" ht="18" customHeight="1" x14ac:dyDescent="0.3">
      <c r="B13" s="14" t="s">
        <v>179</v>
      </c>
      <c r="C13" s="14"/>
      <c r="D13" s="14"/>
      <c r="E13" s="14"/>
      <c r="F13" s="14"/>
    </row>
    <row r="15" spans="2:6" x14ac:dyDescent="0.3">
      <c r="B15" s="18" t="s">
        <v>194</v>
      </c>
      <c r="C15" s="18">
        <v>86</v>
      </c>
      <c r="D15" s="18">
        <v>87</v>
      </c>
      <c r="E15" s="18">
        <v>88</v>
      </c>
      <c r="F15" s="18">
        <v>89</v>
      </c>
    </row>
    <row r="18" spans="2:6" ht="18" x14ac:dyDescent="0.35">
      <c r="C18" s="58" t="s">
        <v>184</v>
      </c>
      <c r="D18" s="58" t="s">
        <v>12</v>
      </c>
      <c r="E18" s="58" t="s">
        <v>185</v>
      </c>
      <c r="F18" s="58" t="s">
        <v>11</v>
      </c>
    </row>
    <row r="19" spans="2:6" ht="18" x14ac:dyDescent="0.35">
      <c r="C19" s="165" t="s">
        <v>191</v>
      </c>
      <c r="D19" s="162" t="s">
        <v>192</v>
      </c>
      <c r="E19" s="162" t="s">
        <v>193</v>
      </c>
      <c r="F19" s="162" t="s">
        <v>186</v>
      </c>
    </row>
    <row r="20" spans="2:6" ht="18" customHeight="1" x14ac:dyDescent="0.3">
      <c r="B20" s="14" t="s">
        <v>172</v>
      </c>
      <c r="C20" s="14"/>
      <c r="D20" s="14"/>
      <c r="E20" s="14"/>
      <c r="F20" s="14"/>
    </row>
    <row r="21" spans="2:6" ht="18" customHeight="1" x14ac:dyDescent="0.3">
      <c r="B21" s="14" t="s">
        <v>173</v>
      </c>
      <c r="C21" s="14"/>
      <c r="D21" s="14"/>
      <c r="E21" s="14"/>
      <c r="F21" s="14"/>
    </row>
    <row r="22" spans="2:6" ht="18" customHeight="1" x14ac:dyDescent="0.3">
      <c r="B22" s="14" t="s">
        <v>174</v>
      </c>
      <c r="C22" s="14"/>
      <c r="D22" s="14"/>
      <c r="E22" s="14"/>
      <c r="F22" s="14"/>
    </row>
    <row r="23" spans="2:6" ht="18" customHeight="1" x14ac:dyDescent="0.3">
      <c r="B23" s="14" t="s">
        <v>175</v>
      </c>
      <c r="C23" s="14"/>
      <c r="D23" s="14"/>
      <c r="E23" s="14"/>
      <c r="F23" s="14"/>
    </row>
    <row r="24" spans="2:6" ht="18" customHeight="1" x14ac:dyDescent="0.3">
      <c r="B24" s="14" t="s">
        <v>176</v>
      </c>
      <c r="C24" s="14"/>
      <c r="D24" s="14"/>
      <c r="E24" s="14"/>
      <c r="F24" s="14"/>
    </row>
    <row r="25" spans="2:6" ht="18" customHeight="1" x14ac:dyDescent="0.3">
      <c r="B25" s="14" t="s">
        <v>177</v>
      </c>
      <c r="C25" s="14"/>
      <c r="D25" s="14"/>
      <c r="E25" s="14"/>
      <c r="F25" s="14"/>
    </row>
    <row r="26" spans="2:6" ht="18" customHeight="1" x14ac:dyDescent="0.3">
      <c r="B26" s="14" t="s">
        <v>178</v>
      </c>
      <c r="C26" s="14"/>
      <c r="D26" s="14"/>
      <c r="E26" s="14"/>
      <c r="F26" s="14"/>
    </row>
    <row r="27" spans="2:6" ht="18" customHeight="1" x14ac:dyDescent="0.3">
      <c r="B27" s="14" t="s">
        <v>179</v>
      </c>
      <c r="C27" s="14"/>
      <c r="D27" s="14"/>
      <c r="E27" s="14"/>
      <c r="F27" s="14"/>
    </row>
    <row r="29" spans="2:6" x14ac:dyDescent="0.3">
      <c r="B29" s="18" t="s">
        <v>194</v>
      </c>
      <c r="C29" s="18">
        <v>86</v>
      </c>
      <c r="D29" s="18">
        <v>87</v>
      </c>
      <c r="E29" s="18">
        <v>88</v>
      </c>
      <c r="F29" s="18">
        <v>89</v>
      </c>
    </row>
  </sheetData>
  <phoneticPr fontId="13" type="noConversion"/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mini-primaire-juvenil-freshmen</vt:lpstr>
      <vt:lpstr>junior-senior</vt:lpstr>
      <vt:lpstr>maitre</vt:lpstr>
      <vt:lpstr>5km</vt:lpstr>
      <vt:lpstr>5km maitre</vt:lpstr>
      <vt:lpstr>Points</vt:lpstr>
      <vt:lpstr>relais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Dubreuil</dc:creator>
  <cp:lastModifiedBy>Pascal Dubreuil</cp:lastModifiedBy>
  <cp:lastPrinted>2024-08-17T21:24:41Z</cp:lastPrinted>
  <dcterms:created xsi:type="dcterms:W3CDTF">2015-06-05T18:19:34Z</dcterms:created>
  <dcterms:modified xsi:type="dcterms:W3CDTF">2024-08-18T10:25:20Z</dcterms:modified>
</cp:coreProperties>
</file>